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660" windowHeight="5775" activeTab="0"/>
  </bookViews>
  <sheets>
    <sheet name="１．CO2チェックシート" sheetId="1" r:id="rId1"/>
    <sheet name="２．我が家のまとめ(グラフデータはここをクリック！）" sheetId="2" r:id="rId2"/>
    <sheet name="３．家庭の基本データ" sheetId="3" state="hidden" r:id="rId3"/>
  </sheets>
  <externalReferences>
    <externalReference r:id="rId6"/>
  </externalReferences>
  <definedNames>
    <definedName name="_xlnm.Print_Area" localSheetId="0">'１．CO2チェックシート'!$B$1:$P$35</definedName>
    <definedName name="_xlnm.Print_Area" localSheetId="1">'２．我が家のまとめ(グラフデータはここをクリック！）'!$A$1:$V$130</definedName>
    <definedName name="_xlnm.Print_Area" localSheetId="2">'３．家庭の基本データ'!$A$1:$AC$53</definedName>
    <definedName name="全情報結合">#REF!</definedName>
  </definedNames>
  <calcPr fullCalcOnLoad="1"/>
</workbook>
</file>

<file path=xl/sharedStrings.xml><?xml version="1.0" encoding="utf-8"?>
<sst xmlns="http://schemas.openxmlformats.org/spreadsheetml/2006/main" count="244" uniqueCount="131">
  <si>
    <t>家族構成</t>
  </si>
  <si>
    <t>住所</t>
  </si>
  <si>
    <t>氏名</t>
  </si>
  <si>
    <t>電話番号</t>
  </si>
  <si>
    <t>戸建</t>
  </si>
  <si>
    <t>集合住宅</t>
  </si>
  <si>
    <t>その他</t>
  </si>
  <si>
    <t>お住まいについて</t>
  </si>
  <si>
    <t>自動車について</t>
  </si>
  <si>
    <t>使用量</t>
  </si>
  <si>
    <t>自動車</t>
  </si>
  <si>
    <t>前年
同月</t>
  </si>
  <si>
    <r>
      <t xml:space="preserve">1 </t>
    </r>
    <r>
      <rPr>
        <b/>
        <sz val="14"/>
        <color indexed="8"/>
        <rFont val="HG丸ｺﾞｼｯｸM-PRO"/>
        <family val="3"/>
      </rPr>
      <t>月</t>
    </r>
  </si>
  <si>
    <r>
      <t xml:space="preserve">2 </t>
    </r>
    <r>
      <rPr>
        <b/>
        <sz val="14"/>
        <color indexed="8"/>
        <rFont val="HG丸ｺﾞｼｯｸM-PRO"/>
        <family val="3"/>
      </rPr>
      <t>月</t>
    </r>
  </si>
  <si>
    <r>
      <t xml:space="preserve">3 </t>
    </r>
    <r>
      <rPr>
        <b/>
        <sz val="14"/>
        <color indexed="8"/>
        <rFont val="HG丸ｺﾞｼｯｸM-PRO"/>
        <family val="3"/>
      </rPr>
      <t>月</t>
    </r>
  </si>
  <si>
    <r>
      <t xml:space="preserve">4 </t>
    </r>
    <r>
      <rPr>
        <b/>
        <sz val="14"/>
        <color indexed="8"/>
        <rFont val="HG丸ｺﾞｼｯｸM-PRO"/>
        <family val="3"/>
      </rPr>
      <t>月</t>
    </r>
  </si>
  <si>
    <r>
      <t xml:space="preserve">5 </t>
    </r>
    <r>
      <rPr>
        <b/>
        <sz val="14"/>
        <color indexed="8"/>
        <rFont val="HG丸ｺﾞｼｯｸM-PRO"/>
        <family val="3"/>
      </rPr>
      <t>月</t>
    </r>
  </si>
  <si>
    <r>
      <t xml:space="preserve">6 </t>
    </r>
    <r>
      <rPr>
        <b/>
        <sz val="14"/>
        <color indexed="8"/>
        <rFont val="HG丸ｺﾞｼｯｸM-PRO"/>
        <family val="3"/>
      </rPr>
      <t>月</t>
    </r>
  </si>
  <si>
    <r>
      <t xml:space="preserve">7 </t>
    </r>
    <r>
      <rPr>
        <b/>
        <sz val="14"/>
        <color indexed="8"/>
        <rFont val="HG丸ｺﾞｼｯｸM-PRO"/>
        <family val="3"/>
      </rPr>
      <t>月</t>
    </r>
  </si>
  <si>
    <r>
      <t xml:space="preserve">8 </t>
    </r>
    <r>
      <rPr>
        <b/>
        <sz val="14"/>
        <color indexed="8"/>
        <rFont val="HG丸ｺﾞｼｯｸM-PRO"/>
        <family val="3"/>
      </rPr>
      <t>月</t>
    </r>
  </si>
  <si>
    <r>
      <t xml:space="preserve">9 </t>
    </r>
    <r>
      <rPr>
        <b/>
        <sz val="14"/>
        <color indexed="8"/>
        <rFont val="HG丸ｺﾞｼｯｸM-PRO"/>
        <family val="3"/>
      </rPr>
      <t>月</t>
    </r>
  </si>
  <si>
    <r>
      <t xml:space="preserve">10 </t>
    </r>
    <r>
      <rPr>
        <b/>
        <sz val="14"/>
        <color indexed="8"/>
        <rFont val="HG丸ｺﾞｼｯｸM-PRO"/>
        <family val="3"/>
      </rPr>
      <t>月</t>
    </r>
  </si>
  <si>
    <r>
      <t xml:space="preserve">11 </t>
    </r>
    <r>
      <rPr>
        <b/>
        <sz val="14"/>
        <color indexed="8"/>
        <rFont val="HG丸ｺﾞｼｯｸM-PRO"/>
        <family val="3"/>
      </rPr>
      <t>月</t>
    </r>
  </si>
  <si>
    <r>
      <t xml:space="preserve">12 </t>
    </r>
    <r>
      <rPr>
        <b/>
        <sz val="14"/>
        <color indexed="8"/>
        <rFont val="HG丸ｺﾞｼｯｸM-PRO"/>
        <family val="3"/>
      </rPr>
      <t>月</t>
    </r>
  </si>
  <si>
    <t>各月の使用量を
 記入しましょう。</t>
  </si>
  <si>
    <t>ガ　ス</t>
  </si>
  <si>
    <r>
      <t>都市ガス</t>
    </r>
    <r>
      <rPr>
        <b/>
        <sz val="12"/>
        <color indexed="8"/>
        <rFont val="ＭＳ Ｐゴシック"/>
        <family val="3"/>
      </rPr>
      <t>(㎥)</t>
    </r>
  </si>
  <si>
    <r>
      <t>プロパン</t>
    </r>
    <r>
      <rPr>
        <b/>
        <sz val="12"/>
        <color indexed="8"/>
        <rFont val="ＭＳ Ｐゴシック"/>
        <family val="3"/>
      </rPr>
      <t>(㎥)</t>
    </r>
  </si>
  <si>
    <r>
      <t xml:space="preserve">上水道  </t>
    </r>
    <r>
      <rPr>
        <b/>
        <sz val="12"/>
        <color indexed="8"/>
        <rFont val="ＭＳ Ｐゴシック"/>
        <family val="3"/>
      </rPr>
      <t>(㎥)</t>
    </r>
  </si>
  <si>
    <t>各月の使用量を
 記入しましょう。</t>
  </si>
  <si>
    <r>
      <t>以下，</t>
    </r>
    <r>
      <rPr>
        <b/>
        <sz val="11"/>
        <rFont val="ＭＳ Ｐゴシック"/>
        <family val="3"/>
      </rPr>
      <t>当てはまるもの</t>
    </r>
    <r>
      <rPr>
        <sz val="11"/>
        <rFont val="ＭＳ Ｐゴシック"/>
        <family val="3"/>
      </rPr>
      <t>に✔をいれてください。自動車については，台数も記入してください。</t>
    </r>
  </si>
  <si>
    <t>ガソリン</t>
  </si>
  <si>
    <t>燃料種
と台数</t>
  </si>
  <si>
    <t>軽　　油</t>
  </si>
  <si>
    <t>〒</t>
  </si>
  <si>
    <t>・</t>
  </si>
  <si>
    <t>単　身</t>
  </si>
  <si>
    <t>大人</t>
  </si>
  <si>
    <t>こども</t>
  </si>
  <si>
    <t>※小学生以下をこどもとします。</t>
  </si>
  <si>
    <t>フリガナ</t>
  </si>
  <si>
    <t>今年の
使用量</t>
  </si>
  <si>
    <t>排出
係数</t>
  </si>
  <si>
    <r>
      <t>プロパン</t>
    </r>
    <r>
      <rPr>
        <b/>
        <sz val="12"/>
        <color indexed="8"/>
        <rFont val="ＭＳ Ｐゴシック"/>
        <family val="3"/>
      </rPr>
      <t>(㎥)</t>
    </r>
  </si>
  <si>
    <r>
      <t xml:space="preserve">上水道  </t>
    </r>
    <r>
      <rPr>
        <b/>
        <sz val="12"/>
        <color indexed="8"/>
        <rFont val="ＭＳ Ｐゴシック"/>
        <family val="3"/>
      </rPr>
      <t>(㎥)</t>
    </r>
  </si>
  <si>
    <t>ガ　ス</t>
  </si>
  <si>
    <t>×2.2</t>
  </si>
  <si>
    <t>×6.0</t>
  </si>
  <si>
    <t>×0.36</t>
  </si>
  <si>
    <t>×2.5</t>
  </si>
  <si>
    <t>×2.3</t>
  </si>
  <si>
    <t>×2.6</t>
  </si>
  <si>
    <r>
      <t>都市ガス</t>
    </r>
    <r>
      <rPr>
        <b/>
        <sz val="12"/>
        <color indexed="8"/>
        <rFont val="ＭＳ Ｐゴシック"/>
        <family val="3"/>
      </rPr>
      <t>(㎥)</t>
    </r>
  </si>
  <si>
    <r>
      <t>電　気</t>
    </r>
    <r>
      <rPr>
        <b/>
        <sz val="12"/>
        <color indexed="8"/>
        <rFont val="ＭＳ Ｐゴシック"/>
        <family val="3"/>
      </rPr>
      <t>(kWh)</t>
    </r>
  </si>
  <si>
    <r>
      <t>CO</t>
    </r>
    <r>
      <rPr>
        <vertAlign val="subscript"/>
        <sz val="12"/>
        <color indexed="8"/>
        <rFont val="HG丸ｺﾞｼｯｸM-PRO"/>
        <family val="3"/>
      </rPr>
      <t>2</t>
    </r>
    <r>
      <rPr>
        <sz val="12"/>
        <color indexed="8"/>
        <rFont val="HG丸ｺﾞｼｯｸM-PRO"/>
        <family val="3"/>
      </rPr>
      <t xml:space="preserve">排出量 
</t>
    </r>
    <r>
      <rPr>
        <sz val="12"/>
        <color indexed="8"/>
        <rFont val="ＭＳ Ｐゴシック"/>
        <family val="3"/>
      </rPr>
      <t>(kg-CO</t>
    </r>
    <r>
      <rPr>
        <vertAlign val="subscript"/>
        <sz val="12"/>
        <color indexed="8"/>
        <rFont val="ＭＳ Ｐゴシック"/>
        <family val="3"/>
      </rPr>
      <t>2</t>
    </r>
    <r>
      <rPr>
        <sz val="12"/>
        <color indexed="8"/>
        <rFont val="ＭＳ Ｐゴシック"/>
        <family val="3"/>
      </rPr>
      <t>)</t>
    </r>
  </si>
  <si>
    <r>
      <t xml:space="preserve"> 今年のCO</t>
    </r>
    <r>
      <rPr>
        <vertAlign val="subscript"/>
        <sz val="12"/>
        <color indexed="8"/>
        <rFont val="HG丸ｺﾞｼｯｸM-PRO"/>
        <family val="3"/>
      </rPr>
      <t>2</t>
    </r>
    <r>
      <rPr>
        <sz val="12"/>
        <color indexed="8"/>
        <rFont val="HG丸ｺﾞｼｯｸM-PRO"/>
        <family val="3"/>
      </rPr>
      <t xml:space="preserve">排出量
</t>
    </r>
    <r>
      <rPr>
        <sz val="10"/>
        <color indexed="10"/>
        <rFont val="HG丸ｺﾞｼｯｸM-PRO"/>
        <family val="3"/>
      </rPr>
      <t xml:space="preserve"> （自動的に計算されます）</t>
    </r>
  </si>
  <si>
    <r>
      <t xml:space="preserve"> 灯　油    </t>
    </r>
    <r>
      <rPr>
        <b/>
        <sz val="12"/>
        <color indexed="8"/>
        <rFont val="ＭＳ Ｐゴシック"/>
        <family val="3"/>
      </rPr>
      <t>(L)</t>
    </r>
  </si>
  <si>
    <r>
      <t>ガソリン</t>
    </r>
    <r>
      <rPr>
        <b/>
        <sz val="12"/>
        <color indexed="8"/>
        <rFont val="ＭＳ Ｐゴシック"/>
        <family val="3"/>
      </rPr>
      <t>(L)</t>
    </r>
  </si>
  <si>
    <r>
      <t xml:space="preserve"> 軽　油   </t>
    </r>
    <r>
      <rPr>
        <b/>
        <sz val="12"/>
        <color indexed="8"/>
        <rFont val="ＭＳ Ｐゴシック"/>
        <family val="3"/>
      </rPr>
      <t>(L)</t>
    </r>
  </si>
  <si>
    <t>951－8550　</t>
  </si>
  <si>
    <t>とめどきくん</t>
  </si>
  <si>
    <t>トメドキクン</t>
  </si>
  <si>
    <t>025-226-1363</t>
  </si>
  <si>
    <t>台）</t>
  </si>
  <si>
    <t>（</t>
  </si>
  <si>
    <t>）人家族</t>
  </si>
  <si>
    <t>）人</t>
  </si>
  <si>
    <t>住居形態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</si>
  <si>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</si>
  <si>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</si>
  <si>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</si>
  <si>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</si>
  <si>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</si>
  <si>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</si>
  <si>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</si>
  <si>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</si>
  <si>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</si>
  <si>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</si>
  <si>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</si>
  <si>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</si>
  <si>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年間計</t>
  </si>
  <si>
    <t>合計</t>
  </si>
  <si>
    <t>郵便番号</t>
  </si>
  <si>
    <t>名前</t>
  </si>
  <si>
    <t>フリガナ</t>
  </si>
  <si>
    <t>家族構成1</t>
  </si>
  <si>
    <t>家族構成2</t>
  </si>
  <si>
    <t>こども</t>
  </si>
  <si>
    <t>軽油</t>
  </si>
  <si>
    <r>
      <t>以下，</t>
    </r>
    <r>
      <rPr>
        <b/>
        <sz val="11"/>
        <rFont val="ＭＳ Ｐゴシック"/>
        <family val="3"/>
      </rPr>
      <t>当てはまるもの</t>
    </r>
    <r>
      <rPr>
        <sz val="11"/>
        <rFont val="ＭＳ Ｐゴシック"/>
        <family val="3"/>
      </rPr>
      <t>に✔をいれてください（□をクリックしてください）。自動車については，台数も記入してください。</t>
    </r>
  </si>
  <si>
    <t>家庭情報</t>
  </si>
  <si>
    <t>ガソリン</t>
  </si>
  <si>
    <t>灯油</t>
  </si>
  <si>
    <t>上水道</t>
  </si>
  <si>
    <t>都市ガス</t>
  </si>
  <si>
    <t>電気</t>
  </si>
  <si>
    <t>係数</t>
  </si>
  <si>
    <t>管理欄（数値記入は不要です）</t>
  </si>
  <si>
    <t>ガソリン</t>
  </si>
  <si>
    <t>管理欄(記入不要)</t>
  </si>
  <si>
    <t>プロパンガス</t>
  </si>
  <si>
    <t>各エネルギー使用量の推移</t>
  </si>
  <si>
    <t>前年同月</t>
  </si>
  <si>
    <t>電気(kWh)</t>
  </si>
  <si>
    <t>都市ガス(㎥)</t>
  </si>
  <si>
    <t>灯油(ℓ)</t>
  </si>
  <si>
    <t>プロパンガス(㎥)</t>
  </si>
  <si>
    <t>上水道(㎥)</t>
  </si>
  <si>
    <t>ガソリン(ℓ)</t>
  </si>
  <si>
    <t>軽油(ℓ)</t>
  </si>
  <si>
    <t>電気(kWh)</t>
  </si>
  <si>
    <t>都市ガス(㎥)</t>
  </si>
  <si>
    <t>プロパンガス(㎥)</t>
  </si>
  <si>
    <t>上水道(㎥)</t>
  </si>
  <si>
    <t>ガソリン(ℓ)</t>
  </si>
  <si>
    <t>軽油(ℓ)</t>
  </si>
  <si>
    <t>CO₂排出量(kg)</t>
  </si>
  <si>
    <t>新潟市</t>
  </si>
  <si>
    <t>区</t>
  </si>
  <si>
    <t>の部分に入力してください。</t>
  </si>
  <si>
    <t>中央</t>
  </si>
  <si>
    <t>学校町通１番町６０２番地１</t>
  </si>
  <si>
    <t>‐</t>
  </si>
  <si>
    <t>オール電化を
導入しています</t>
  </si>
  <si>
    <t>太陽光発電を
導入しています</t>
  </si>
  <si>
    <t>はい</t>
  </si>
  <si>
    <t>いいえ</t>
  </si>
  <si>
    <t>オール電化</t>
  </si>
  <si>
    <t>太陽光発電</t>
  </si>
  <si>
    <t>太陽光発電を
導入しています</t>
  </si>
  <si>
    <t>×0.55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</si>
</sst>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  <numFmt numFmtId="182" formatCode="0.0_);[Red]\(0.0\)"/>
    <numFmt numFmtId="183" formatCode="#,##0.0_ "/>
    <numFmt numFmtId="184" formatCode="0.0_ "/>
    <numFmt numFmtId="185" formatCode="0.00_);[Red]\(0.00\)"/>
    <numFmt numFmtId="186" formatCode="#,###&quot;kWh&quot;"/>
    <numFmt numFmtId="187" formatCode="#,###&quot;m3&quot;"/>
    <numFmt numFmtId="188" formatCode="#,###&quot;&quot;"/>
    <numFmt numFmtId="189" formatCode="#,###&quot;L&quot;"/>
    <numFmt numFmtId="190" formatCode="#,###&quot;m³&quot;"/>
    <numFmt numFmtId="191" formatCode="#,###&quot;kg-CO₂&quot;"/>
    <numFmt numFmtId="192" formatCode="#,###&quot;㎥&quot;"/>
    <numFmt numFmtId="193" formatCode="#,###.#&quot;kWh&quot;"/>
    <numFmt numFmtId="194" formatCode="#,###.0&quot;kWh&quot;"/>
    <numFmt numFmtId="195" formatCode="#,###.0&quot;m³&quot;"/>
    <numFmt numFmtId="196" formatCode="#,###.0&quot;L&quot;"/>
    <numFmt numFmtId="197" formatCode="#,###.#&quot;L&quot;"/>
    <numFmt numFmtId="198" formatCode="0,000.0&quot;L&quot;"/>
    <numFmt numFmtId="199" formatCode="#,###_._#&quot;L&quot;"/>
    <numFmt numFmtId="200" formatCode="&quot;L&quot;"/>
    <numFmt numFmtId="201" formatCode="#,###.0&quot;L&quot;;;"/>
    <numFmt numFmtId="202" formatCode="#,###.0&quot;L&quot;;;&quot;L&quot;"/>
    <numFmt numFmtId="203" formatCode="#,###.0&quot;m³&quot;;;&quot;m³&quot;"/>
    <numFmt numFmtId="204" formatCode="#,###.0;;"/>
    <numFmt numFmtId="205" formatCode="#,##0.0;;"/>
    <numFmt numFmtId="206" formatCode="#,##0&quot;kWh&quot;;;&quot;kWh&quot;"/>
    <numFmt numFmtId="207" formatCode="&quot;(&quot;0&quot;)&quot;"/>
    <numFmt numFmtId="208" formatCode="0_);\(0\)"/>
    <numFmt numFmtId="209" formatCode="[DBNum3][$-411]0"/>
    <numFmt numFmtId="210" formatCode="&quot;(&quot;__&quot;)&quot;"/>
    <numFmt numFmtId="211" formatCode="&quot;(&quot;____*___________&quot;)&quot;"/>
    <numFmt numFmtId="212" formatCode="&quot;(&quot;*___________&quot;)&quot;"/>
    <numFmt numFmtId="213" formatCode="#,###.0&quot;L&quot;;;&quot;0L&quot;"/>
    <numFmt numFmtId="214" formatCode="#,###&quot;kWh&quot;;;[Red]0&quot;kWh&quot;"/>
    <numFmt numFmtId="215" formatCode="#,###&quot;m³&quot;;;[Red]0&quot;m³&quot;"/>
    <numFmt numFmtId="216" formatCode="#,###&quot;L&quot;;;[Red]0&quot;L&quot;"/>
  </numFmts>
  <fonts count="75">
    <font>
      <sz val="9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HG丸ｺﾞｼｯｸM-PRO"/>
      <family val="3"/>
    </font>
    <font>
      <sz val="10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4"/>
      <color indexed="8"/>
      <name val="Kristen ITC"/>
      <family val="4"/>
    </font>
    <font>
      <b/>
      <sz val="14"/>
      <color indexed="8"/>
      <name val="HG丸ｺﾞｼｯｸM-PRO"/>
      <family val="3"/>
    </font>
    <font>
      <sz val="14"/>
      <name val="HGP創英角ﾎﾟｯﾌﾟ体"/>
      <family val="3"/>
    </font>
    <font>
      <b/>
      <sz val="9"/>
      <color indexed="8"/>
      <name val="ＭＳ Ｐゴシック"/>
      <family val="3"/>
    </font>
    <font>
      <sz val="9"/>
      <name val="MS UI Gothic"/>
      <family val="3"/>
    </font>
    <font>
      <vertAlign val="subscript"/>
      <sz val="12"/>
      <color indexed="8"/>
      <name val="HG丸ｺﾞｼｯｸM-PRO"/>
      <family val="3"/>
    </font>
    <font>
      <sz val="14"/>
      <name val="HG丸ｺﾞｼｯｸM-PRO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color indexed="8"/>
      <name val="HG丸ｺﾞｼｯｸM-PRO"/>
      <family val="3"/>
    </font>
    <font>
      <sz val="12"/>
      <color indexed="8"/>
      <name val="ＭＳ Ｐゴシック"/>
      <family val="3"/>
    </font>
    <font>
      <b/>
      <i/>
      <sz val="12"/>
      <name val="HG丸ｺﾞｼｯｸM-PRO"/>
      <family val="3"/>
    </font>
    <font>
      <b/>
      <sz val="12"/>
      <name val="ＭＳ Ｐゴシック"/>
      <family val="3"/>
    </font>
    <font>
      <vertAlign val="subscript"/>
      <sz val="12"/>
      <color indexed="8"/>
      <name val="ＭＳ Ｐゴシック"/>
      <family val="3"/>
    </font>
    <font>
      <sz val="10"/>
      <color indexed="10"/>
      <name val="HG丸ｺﾞｼｯｸM-PRO"/>
      <family val="3"/>
    </font>
    <font>
      <sz val="12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22"/>
      <name val="ＭＳ Ｐゴシック"/>
      <family val="3"/>
    </font>
    <font>
      <b/>
      <sz val="9"/>
      <color indexed="10"/>
      <name val="ＭＳ Ｐゴシック"/>
      <family val="3"/>
    </font>
    <font>
      <sz val="10"/>
      <color indexed="12"/>
      <name val="ＭＳ Ｐゴシック"/>
      <family val="3"/>
    </font>
    <font>
      <sz val="9"/>
      <color indexed="23"/>
      <name val="ＭＳ Ｐゴシック"/>
      <family val="3"/>
    </font>
    <font>
      <sz val="11"/>
      <color indexed="23"/>
      <name val="ＭＳ Ｐゴシック"/>
      <family val="3"/>
    </font>
    <font>
      <sz val="8"/>
      <color indexed="23"/>
      <name val="ＭＳ Ｐゴシック"/>
      <family val="3"/>
    </font>
    <font>
      <sz val="10"/>
      <color indexed="23"/>
      <name val="ＭＳ Ｐゴシック"/>
      <family val="3"/>
    </font>
    <font>
      <b/>
      <sz val="12"/>
      <name val="HG丸ｺﾞｼｯｸM-PRO"/>
      <family val="3"/>
    </font>
    <font>
      <b/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2"/>
      <color indexed="8"/>
      <name val="HG丸ｺﾞｼｯｸM-PRO"/>
      <family val="3"/>
    </font>
    <font>
      <sz val="10.1"/>
      <color indexed="8"/>
      <name val="ＭＳ Ｐゴシック"/>
      <family val="3"/>
    </font>
    <font>
      <b/>
      <sz val="12"/>
      <color indexed="8"/>
      <name val="HGS創英角ﾎﾟｯﾌﾟ体"/>
      <family val="3"/>
    </font>
    <font>
      <b/>
      <vertAlign val="subscript"/>
      <sz val="12"/>
      <color indexed="8"/>
      <name val="HGS創英角ﾎﾟｯﾌﾟ体"/>
      <family val="3"/>
    </font>
    <font>
      <sz val="6"/>
      <color indexed="8"/>
      <name val="ＭＳ ゴシック"/>
      <family val="3"/>
    </font>
    <font>
      <vertAlign val="subscript"/>
      <sz val="6"/>
      <color indexed="8"/>
      <name val="ＭＳ ゴシック"/>
      <family val="3"/>
    </font>
    <font>
      <sz val="14"/>
      <color indexed="8"/>
      <name val="HG創英角ﾎﾟｯﾌﾟ体"/>
      <family val="3"/>
    </font>
    <font>
      <sz val="16"/>
      <color indexed="8"/>
      <name val="HGP創英角ﾎﾟｯﾌﾟ体"/>
      <family val="3"/>
    </font>
    <font>
      <b/>
      <sz val="11"/>
      <color indexed="8"/>
      <name val="HG丸ｺﾞｼｯｸM-PRO"/>
      <family val="3"/>
    </font>
    <font>
      <b/>
      <vertAlign val="subscript"/>
      <sz val="11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sz val="9"/>
      <color indexed="8"/>
      <name val="HG創英角ﾎﾟｯﾌﾟ体"/>
      <family val="3"/>
    </font>
    <font>
      <sz val="5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10"/>
      <name val="ＭＳ ゴシック"/>
      <family val="3"/>
    </font>
    <font>
      <b/>
      <sz val="14"/>
      <color indexed="8"/>
      <name val="HGS創英角ﾎﾟｯﾌﾟ体"/>
      <family val="3"/>
    </font>
    <font>
      <b/>
      <sz val="12"/>
      <color rgb="FFFF0000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3"/>
        <bgColor indexed="64"/>
      </patternFill>
    </fill>
  </fills>
  <borders count="1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ashed"/>
      <bottom style="medium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 style="thin">
        <color indexed="53"/>
      </bottom>
    </border>
    <border>
      <left style="thin">
        <color indexed="52"/>
      </left>
      <right style="thin">
        <color indexed="52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2"/>
      </left>
      <right style="medium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2"/>
      </left>
      <right style="thin">
        <color indexed="52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2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2"/>
      </left>
      <right style="thin">
        <color indexed="52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medium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dash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ashed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ashed"/>
      <bottom style="thick">
        <color indexed="17"/>
      </bottom>
    </border>
    <border>
      <left>
        <color indexed="63"/>
      </left>
      <right style="medium"/>
      <top style="dashed"/>
      <bottom style="thick">
        <color indexed="17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 style="medium"/>
      <right style="dashed"/>
      <top>
        <color indexed="63"/>
      </top>
      <bottom>
        <color indexed="63"/>
      </bottom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otted">
        <color indexed="8"/>
      </bottom>
    </border>
    <border>
      <left>
        <color indexed="63"/>
      </left>
      <right>
        <color indexed="63"/>
      </right>
      <top style="thin"/>
      <bottom style="dotted">
        <color indexed="8"/>
      </bottom>
    </border>
    <border>
      <left>
        <color indexed="63"/>
      </left>
      <right style="thin"/>
      <top style="thin"/>
      <bottom style="dotted">
        <color indexed="8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/>
      <top style="dotted">
        <color indexed="8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4" fillId="0" borderId="0">
      <alignment/>
      <protection/>
    </xf>
    <xf numFmtId="0" fontId="23" fillId="4" borderId="0" applyNumberFormat="0" applyBorder="0" applyAlignment="0" applyProtection="0"/>
  </cellStyleXfs>
  <cellXfs count="37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vertical="center"/>
    </xf>
    <xf numFmtId="0" fontId="25" fillId="25" borderId="10" xfId="0" applyFont="1" applyFill="1" applyBorder="1" applyAlignment="1">
      <alignment horizontal="center" vertical="center" wrapText="1"/>
    </xf>
    <xf numFmtId="0" fontId="25" fillId="21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29" fillId="24" borderId="0" xfId="0" applyFont="1" applyFill="1" applyAlignment="1">
      <alignment vertical="center"/>
    </xf>
    <xf numFmtId="0" fontId="4" fillId="24" borderId="12" xfId="0" applyFont="1" applyFill="1" applyBorder="1" applyAlignment="1">
      <alignment vertical="center"/>
    </xf>
    <xf numFmtId="0" fontId="6" fillId="24" borderId="11" xfId="0" applyFont="1" applyFill="1" applyBorder="1" applyAlignment="1">
      <alignment vertical="top" wrapText="1"/>
    </xf>
    <xf numFmtId="0" fontId="6" fillId="24" borderId="13" xfId="0" applyFont="1" applyFill="1" applyBorder="1" applyAlignment="1">
      <alignment vertical="top" wrapText="1"/>
    </xf>
    <xf numFmtId="0" fontId="4" fillId="24" borderId="14" xfId="0" applyFont="1" applyFill="1" applyBorder="1" applyAlignment="1">
      <alignment vertical="center"/>
    </xf>
    <xf numFmtId="0" fontId="4" fillId="24" borderId="15" xfId="0" applyFont="1" applyFill="1" applyBorder="1" applyAlignment="1">
      <alignment vertical="center"/>
    </xf>
    <xf numFmtId="0" fontId="7" fillId="24" borderId="16" xfId="60" applyFont="1" applyFill="1" applyBorder="1" applyAlignment="1">
      <alignment horizontal="center"/>
      <protection/>
    </xf>
    <xf numFmtId="0" fontId="7" fillId="24" borderId="17" xfId="60" applyFont="1" applyFill="1" applyBorder="1" applyAlignment="1">
      <alignment horizontal="center"/>
      <protection/>
    </xf>
    <xf numFmtId="0" fontId="7" fillId="24" borderId="18" xfId="60" applyFont="1" applyFill="1" applyBorder="1" applyAlignment="1">
      <alignment horizontal="center"/>
      <protection/>
    </xf>
    <xf numFmtId="0" fontId="7" fillId="24" borderId="19" xfId="60" applyFont="1" applyFill="1" applyBorder="1" applyAlignment="1">
      <alignment horizontal="center"/>
      <protection/>
    </xf>
    <xf numFmtId="0" fontId="7" fillId="24" borderId="20" xfId="60" applyFont="1" applyFill="1" applyBorder="1" applyAlignment="1">
      <alignment horizontal="center"/>
      <protection/>
    </xf>
    <xf numFmtId="0" fontId="0" fillId="24" borderId="0" xfId="0" applyFill="1" applyAlignment="1">
      <alignment vertical="center"/>
    </xf>
    <xf numFmtId="0" fontId="4" fillId="24" borderId="21" xfId="0" applyFont="1" applyFill="1" applyBorder="1" applyAlignment="1">
      <alignment vertical="center"/>
    </xf>
    <xf numFmtId="0" fontId="4" fillId="24" borderId="22" xfId="0" applyFont="1" applyFill="1" applyBorder="1" applyAlignment="1">
      <alignment vertical="center"/>
    </xf>
    <xf numFmtId="0" fontId="4" fillId="24" borderId="23" xfId="0" applyFont="1" applyFill="1" applyBorder="1" applyAlignment="1">
      <alignment vertical="center"/>
    </xf>
    <xf numFmtId="0" fontId="4" fillId="24" borderId="24" xfId="0" applyFont="1" applyFill="1" applyBorder="1" applyAlignment="1">
      <alignment vertical="center"/>
    </xf>
    <xf numFmtId="0" fontId="16" fillId="24" borderId="0" xfId="0" applyFont="1" applyFill="1" applyBorder="1" applyAlignment="1">
      <alignment vertical="center"/>
    </xf>
    <xf numFmtId="0" fontId="4" fillId="24" borderId="25" xfId="0" applyFont="1" applyFill="1" applyBorder="1" applyAlignment="1">
      <alignment vertical="center"/>
    </xf>
    <xf numFmtId="0" fontId="0" fillId="24" borderId="26" xfId="0" applyFill="1" applyBorder="1" applyAlignment="1">
      <alignment vertical="center"/>
    </xf>
    <xf numFmtId="0" fontId="4" fillId="24" borderId="27" xfId="0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28" xfId="0" applyFont="1" applyFill="1" applyBorder="1" applyAlignment="1">
      <alignment horizontal="right" vertical="center"/>
    </xf>
    <xf numFmtId="0" fontId="4" fillId="24" borderId="14" xfId="0" applyFont="1" applyFill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21" borderId="28" xfId="0" applyFont="1" applyFill="1" applyBorder="1" applyAlignment="1">
      <alignment vertical="center"/>
    </xf>
    <xf numFmtId="0" fontId="4" fillId="21" borderId="14" xfId="0" applyFont="1" applyFill="1" applyBorder="1" applyAlignment="1">
      <alignment vertical="center"/>
    </xf>
    <xf numFmtId="0" fontId="4" fillId="21" borderId="28" xfId="0" applyNumberFormat="1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21" borderId="3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44" fillId="4" borderId="32" xfId="0" applyFont="1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44" fillId="4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44" fillId="4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44" fillId="4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4" xfId="0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45" xfId="0" applyBorder="1" applyAlignment="1">
      <alignment vertical="center"/>
    </xf>
    <xf numFmtId="0" fontId="0" fillId="21" borderId="46" xfId="0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21" borderId="53" xfId="0" applyFill="1" applyBorder="1" applyAlignment="1">
      <alignment horizontal="center" vertical="center"/>
    </xf>
    <xf numFmtId="0" fontId="0" fillId="21" borderId="54" xfId="0" applyFill="1" applyBorder="1" applyAlignment="1">
      <alignment horizontal="center" vertical="center"/>
    </xf>
    <xf numFmtId="0" fontId="43" fillId="21" borderId="46" xfId="0" applyFont="1" applyFill="1" applyBorder="1" applyAlignment="1">
      <alignment horizontal="center" vertical="center" wrapText="1"/>
    </xf>
    <xf numFmtId="0" fontId="43" fillId="21" borderId="53" xfId="0" applyFont="1" applyFill="1" applyBorder="1" applyAlignment="1">
      <alignment horizontal="center" vertical="center" wrapText="1"/>
    </xf>
    <xf numFmtId="0" fontId="0" fillId="21" borderId="55" xfId="0" applyFill="1" applyBorder="1" applyAlignment="1">
      <alignment horizontal="center" vertical="center"/>
    </xf>
    <xf numFmtId="0" fontId="0" fillId="21" borderId="56" xfId="0" applyFill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Fill="1" applyBorder="1" applyAlignment="1">
      <alignment horizontal="right" vertical="center"/>
    </xf>
    <xf numFmtId="0" fontId="0" fillId="0" borderId="60" xfId="0" applyFill="1" applyBorder="1" applyAlignment="1">
      <alignment horizontal="right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5" borderId="66" xfId="0" applyFill="1" applyBorder="1" applyAlignment="1">
      <alignment vertical="center"/>
    </xf>
    <xf numFmtId="0" fontId="0" fillId="5" borderId="67" xfId="0" applyFill="1" applyBorder="1" applyAlignment="1">
      <alignment vertical="center"/>
    </xf>
    <xf numFmtId="0" fontId="44" fillId="5" borderId="68" xfId="0" applyFont="1" applyFill="1" applyBorder="1" applyAlignment="1">
      <alignment horizontal="center" vertical="center" wrapText="1"/>
    </xf>
    <xf numFmtId="0" fontId="0" fillId="5" borderId="69" xfId="0" applyFill="1" applyBorder="1" applyAlignment="1">
      <alignment vertical="center"/>
    </xf>
    <xf numFmtId="0" fontId="44" fillId="5" borderId="70" xfId="0" applyFont="1" applyFill="1" applyBorder="1" applyAlignment="1">
      <alignment horizontal="center" vertical="center" wrapText="1"/>
    </xf>
    <xf numFmtId="0" fontId="0" fillId="5" borderId="71" xfId="0" applyFill="1" applyBorder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0" borderId="72" xfId="0" applyFont="1" applyBorder="1" applyAlignment="1">
      <alignment vertical="center"/>
    </xf>
    <xf numFmtId="0" fontId="52" fillId="0" borderId="72" xfId="0" applyFont="1" applyBorder="1" applyAlignment="1">
      <alignment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24" borderId="76" xfId="0" applyFont="1" applyFill="1" applyBorder="1" applyAlignment="1">
      <alignment vertical="center"/>
    </xf>
    <xf numFmtId="0" fontId="4" fillId="24" borderId="77" xfId="0" applyFont="1" applyFill="1" applyBorder="1" applyAlignment="1">
      <alignment horizontal="left" vertical="center"/>
    </xf>
    <xf numFmtId="0" fontId="4" fillId="24" borderId="77" xfId="0" applyFont="1" applyFill="1" applyBorder="1" applyAlignment="1">
      <alignment vertical="center"/>
    </xf>
    <xf numFmtId="0" fontId="4" fillId="24" borderId="78" xfId="0" applyFont="1" applyFill="1" applyBorder="1" applyAlignment="1">
      <alignment vertical="center"/>
    </xf>
    <xf numFmtId="0" fontId="6" fillId="24" borderId="25" xfId="0" applyFont="1" applyFill="1" applyBorder="1" applyAlignment="1">
      <alignment vertical="top" wrapText="1"/>
    </xf>
    <xf numFmtId="0" fontId="6" fillId="24" borderId="79" xfId="0" applyFont="1" applyFill="1" applyBorder="1" applyAlignment="1">
      <alignment vertical="top" wrapText="1"/>
    </xf>
    <xf numFmtId="0" fontId="3" fillId="25" borderId="80" xfId="0" applyFont="1" applyFill="1" applyBorder="1" applyAlignment="1" applyProtection="1">
      <alignment vertical="center" wrapText="1"/>
      <protection locked="0"/>
    </xf>
    <xf numFmtId="0" fontId="3" fillId="0" borderId="80" xfId="0" applyFont="1" applyFill="1" applyBorder="1" applyAlignment="1" applyProtection="1">
      <alignment vertical="center" wrapText="1"/>
      <protection locked="0"/>
    </xf>
    <xf numFmtId="0" fontId="3" fillId="0" borderId="81" xfId="0" applyFont="1" applyFill="1" applyBorder="1" applyAlignment="1" applyProtection="1">
      <alignment vertical="center" wrapText="1"/>
      <protection locked="0"/>
    </xf>
    <xf numFmtId="0" fontId="3" fillId="25" borderId="82" xfId="0" applyFont="1" applyFill="1" applyBorder="1" applyAlignment="1" applyProtection="1">
      <alignment vertical="center" wrapText="1"/>
      <protection locked="0"/>
    </xf>
    <xf numFmtId="0" fontId="3" fillId="0" borderId="82" xfId="0" applyFont="1" applyFill="1" applyBorder="1" applyAlignment="1" applyProtection="1">
      <alignment vertical="center" wrapText="1"/>
      <protection locked="0"/>
    </xf>
    <xf numFmtId="0" fontId="3" fillId="0" borderId="83" xfId="0" applyFont="1" applyFill="1" applyBorder="1" applyAlignment="1" applyProtection="1">
      <alignment vertical="center" wrapText="1"/>
      <protection locked="0"/>
    </xf>
    <xf numFmtId="0" fontId="3" fillId="25" borderId="84" xfId="0" applyFont="1" applyFill="1" applyBorder="1" applyAlignment="1" applyProtection="1">
      <alignment vertical="center" wrapText="1"/>
      <protection locked="0"/>
    </xf>
    <xf numFmtId="0" fontId="3" fillId="0" borderId="84" xfId="0" applyFont="1" applyFill="1" applyBorder="1" applyAlignment="1" applyProtection="1">
      <alignment vertical="center" wrapText="1"/>
      <protection locked="0"/>
    </xf>
    <xf numFmtId="0" fontId="3" fillId="0" borderId="85" xfId="0" applyFont="1" applyFill="1" applyBorder="1" applyAlignment="1" applyProtection="1">
      <alignment vertical="center" wrapText="1"/>
      <protection locked="0"/>
    </xf>
    <xf numFmtId="0" fontId="3" fillId="25" borderId="86" xfId="0" applyFont="1" applyFill="1" applyBorder="1" applyAlignment="1" applyProtection="1">
      <alignment vertical="center" wrapText="1"/>
      <protection locked="0"/>
    </xf>
    <xf numFmtId="0" fontId="3" fillId="0" borderId="86" xfId="0" applyFont="1" applyFill="1" applyBorder="1" applyAlignment="1" applyProtection="1">
      <alignment vertical="center" wrapText="1"/>
      <protection locked="0"/>
    </xf>
    <xf numFmtId="0" fontId="3" fillId="0" borderId="67" xfId="0" applyFont="1" applyFill="1" applyBorder="1" applyAlignment="1" applyProtection="1">
      <alignment vertical="center" wrapText="1"/>
      <protection locked="0"/>
    </xf>
    <xf numFmtId="0" fontId="3" fillId="25" borderId="87" xfId="0" applyFont="1" applyFill="1" applyBorder="1" applyAlignment="1" applyProtection="1">
      <alignment vertical="center" wrapText="1"/>
      <protection locked="0"/>
    </xf>
    <xf numFmtId="0" fontId="3" fillId="0" borderId="87" xfId="0" applyFont="1" applyFill="1" applyBorder="1" applyAlignment="1" applyProtection="1">
      <alignment vertical="center" wrapText="1"/>
      <protection locked="0"/>
    </xf>
    <xf numFmtId="0" fontId="3" fillId="0" borderId="71" xfId="0" applyFont="1" applyFill="1" applyBorder="1" applyAlignment="1" applyProtection="1">
      <alignment vertical="center" wrapText="1"/>
      <protection locked="0"/>
    </xf>
    <xf numFmtId="0" fontId="4" fillId="24" borderId="88" xfId="0" applyFont="1" applyFill="1" applyBorder="1" applyAlignment="1" applyProtection="1">
      <alignment vertical="center"/>
      <protection locked="0"/>
    </xf>
    <xf numFmtId="0" fontId="4" fillId="24" borderId="23" xfId="0" applyFont="1" applyFill="1" applyBorder="1" applyAlignment="1" applyProtection="1">
      <alignment vertical="center"/>
      <protection locked="0"/>
    </xf>
    <xf numFmtId="0" fontId="4" fillId="24" borderId="0" xfId="0" applyFont="1" applyFill="1" applyBorder="1" applyAlignment="1" applyProtection="1">
      <alignment vertical="center"/>
      <protection locked="0"/>
    </xf>
    <xf numFmtId="0" fontId="4" fillId="21" borderId="25" xfId="0" applyFont="1" applyFill="1" applyBorder="1" applyAlignment="1" applyProtection="1">
      <alignment vertical="center"/>
      <protection locked="0"/>
    </xf>
    <xf numFmtId="0" fontId="4" fillId="21" borderId="26" xfId="0" applyFont="1" applyFill="1" applyBorder="1" applyAlignment="1" applyProtection="1">
      <alignment vertical="center"/>
      <protection locked="0"/>
    </xf>
    <xf numFmtId="0" fontId="4" fillId="24" borderId="22" xfId="0" applyFont="1" applyFill="1" applyBorder="1" applyAlignment="1" applyProtection="1">
      <alignment vertical="center"/>
      <protection locked="0"/>
    </xf>
    <xf numFmtId="0" fontId="4" fillId="24" borderId="0" xfId="0" applyFont="1" applyFill="1" applyAlignment="1" applyProtection="1">
      <alignment vertical="center"/>
      <protection locked="0"/>
    </xf>
    <xf numFmtId="0" fontId="6" fillId="24" borderId="27" xfId="0" applyFont="1" applyFill="1" applyBorder="1" applyAlignment="1" applyProtection="1">
      <alignment vertical="top" wrapText="1"/>
      <protection locked="0"/>
    </xf>
    <xf numFmtId="0" fontId="6" fillId="24" borderId="11" xfId="0" applyFont="1" applyFill="1" applyBorder="1" applyAlignment="1" applyProtection="1">
      <alignment vertical="top" wrapText="1"/>
      <protection locked="0"/>
    </xf>
    <xf numFmtId="0" fontId="6" fillId="24" borderId="13" xfId="0" applyFont="1" applyFill="1" applyBorder="1" applyAlignment="1" applyProtection="1">
      <alignment vertical="top" wrapText="1"/>
      <protection locked="0"/>
    </xf>
    <xf numFmtId="0" fontId="6" fillId="24" borderId="79" xfId="0" applyFont="1" applyFill="1" applyBorder="1" applyAlignment="1" applyProtection="1">
      <alignment vertical="top" wrapText="1"/>
      <protection locked="0"/>
    </xf>
    <xf numFmtId="0" fontId="4" fillId="24" borderId="12" xfId="0" applyFont="1" applyFill="1" applyBorder="1" applyAlignment="1" applyProtection="1">
      <alignment vertical="center"/>
      <protection locked="0"/>
    </xf>
    <xf numFmtId="0" fontId="4" fillId="24" borderId="14" xfId="0" applyFont="1" applyFill="1" applyBorder="1" applyAlignment="1" applyProtection="1">
      <alignment vertical="center"/>
      <protection locked="0"/>
    </xf>
    <xf numFmtId="0" fontId="4" fillId="24" borderId="14" xfId="0" applyFont="1" applyFill="1" applyBorder="1" applyAlignment="1" applyProtection="1">
      <alignment horizontal="right" vertical="center"/>
      <protection locked="0"/>
    </xf>
    <xf numFmtId="0" fontId="4" fillId="21" borderId="14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24" borderId="15" xfId="0" applyFont="1" applyFill="1" applyBorder="1" applyAlignment="1" applyProtection="1">
      <alignment vertical="center"/>
      <protection locked="0"/>
    </xf>
    <xf numFmtId="0" fontId="4" fillId="24" borderId="28" xfId="0" applyFont="1" applyFill="1" applyBorder="1" applyAlignment="1" applyProtection="1">
      <alignment horizontal="right" vertical="center"/>
      <protection locked="0"/>
    </xf>
    <xf numFmtId="0" fontId="4" fillId="21" borderId="28" xfId="0" applyFont="1" applyFill="1" applyBorder="1" applyAlignment="1" applyProtection="1">
      <alignment vertical="center"/>
      <protection locked="0"/>
    </xf>
    <xf numFmtId="0" fontId="4" fillId="21" borderId="28" xfId="0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vertical="center"/>
      <protection locked="0"/>
    </xf>
    <xf numFmtId="0" fontId="16" fillId="24" borderId="0" xfId="0" applyFont="1" applyFill="1" applyBorder="1" applyAlignment="1" applyProtection="1">
      <alignment vertical="center"/>
      <protection locked="0"/>
    </xf>
    <xf numFmtId="0" fontId="4" fillId="24" borderId="11" xfId="0" applyFont="1" applyFill="1" applyBorder="1" applyAlignment="1" applyProtection="1">
      <alignment horizontal="center" vertical="center"/>
      <protection locked="0"/>
    </xf>
    <xf numFmtId="0" fontId="4" fillId="24" borderId="27" xfId="0" applyFont="1" applyFill="1" applyBorder="1" applyAlignment="1" applyProtection="1">
      <alignment vertical="center"/>
      <protection locked="0"/>
    </xf>
    <xf numFmtId="0" fontId="4" fillId="24" borderId="25" xfId="0" applyFont="1" applyFill="1" applyBorder="1" applyAlignment="1" applyProtection="1">
      <alignment vertical="center"/>
      <protection locked="0"/>
    </xf>
    <xf numFmtId="0" fontId="0" fillId="24" borderId="26" xfId="0" applyFill="1" applyBorder="1" applyAlignment="1" applyProtection="1">
      <alignment vertical="center"/>
      <protection locked="0"/>
    </xf>
    <xf numFmtId="0" fontId="4" fillId="24" borderId="0" xfId="0" applyFont="1" applyFill="1" applyBorder="1" applyAlignment="1" applyProtection="1">
      <alignment horizontal="left" vertical="center"/>
      <protection locked="0"/>
    </xf>
    <xf numFmtId="0" fontId="4" fillId="24" borderId="0" xfId="0" applyFont="1" applyFill="1" applyBorder="1" applyAlignment="1" applyProtection="1">
      <alignment horizontal="center" vertical="center"/>
      <protection locked="0"/>
    </xf>
    <xf numFmtId="0" fontId="4" fillId="24" borderId="89" xfId="0" applyFont="1" applyFill="1" applyBorder="1" applyAlignment="1" applyProtection="1">
      <alignment vertical="center"/>
      <protection locked="0"/>
    </xf>
    <xf numFmtId="0" fontId="4" fillId="24" borderId="90" xfId="0" applyFont="1" applyFill="1" applyBorder="1" applyAlignment="1" applyProtection="1">
      <alignment vertical="center"/>
      <protection locked="0"/>
    </xf>
    <xf numFmtId="0" fontId="4" fillId="24" borderId="91" xfId="0" applyFont="1" applyFill="1" applyBorder="1" applyAlignment="1" applyProtection="1">
      <alignment vertical="center"/>
      <protection locked="0"/>
    </xf>
    <xf numFmtId="0" fontId="55" fillId="24" borderId="0" xfId="0" applyFont="1" applyFill="1" applyAlignment="1" applyProtection="1">
      <alignment vertical="center"/>
      <protection/>
    </xf>
    <xf numFmtId="0" fontId="55" fillId="24" borderId="0" xfId="0" applyFont="1" applyFill="1" applyBorder="1" applyAlignment="1" applyProtection="1">
      <alignment horizontal="left" vertical="center"/>
      <protection/>
    </xf>
    <xf numFmtId="0" fontId="48" fillId="24" borderId="0" xfId="0" applyFont="1" applyFill="1" applyAlignment="1" applyProtection="1">
      <alignment vertical="center"/>
      <protection/>
    </xf>
    <xf numFmtId="0" fontId="3" fillId="25" borderId="92" xfId="0" applyFont="1" applyFill="1" applyBorder="1" applyAlignment="1" applyProtection="1">
      <alignment vertical="center" wrapText="1"/>
      <protection locked="0"/>
    </xf>
    <xf numFmtId="0" fontId="3" fillId="0" borderId="92" xfId="0" applyFont="1" applyFill="1" applyBorder="1" applyAlignment="1" applyProtection="1">
      <alignment vertical="center" wrapText="1"/>
      <protection locked="0"/>
    </xf>
    <xf numFmtId="0" fontId="3" fillId="0" borderId="93" xfId="0" applyFont="1" applyFill="1" applyBorder="1" applyAlignment="1" applyProtection="1">
      <alignment vertical="center" wrapText="1"/>
      <protection locked="0"/>
    </xf>
    <xf numFmtId="0" fontId="3" fillId="0" borderId="94" xfId="0" applyFont="1" applyFill="1" applyBorder="1" applyAlignment="1" applyProtection="1">
      <alignment vertical="center" wrapText="1"/>
      <protection locked="0"/>
    </xf>
    <xf numFmtId="0" fontId="3" fillId="25" borderId="94" xfId="0" applyFont="1" applyFill="1" applyBorder="1" applyAlignment="1" applyProtection="1">
      <alignment vertical="center" wrapText="1"/>
      <protection locked="0"/>
    </xf>
    <xf numFmtId="0" fontId="3" fillId="0" borderId="95" xfId="0" applyFont="1" applyFill="1" applyBorder="1" applyAlignment="1" applyProtection="1">
      <alignment vertical="center" wrapText="1"/>
      <protection locked="0"/>
    </xf>
    <xf numFmtId="0" fontId="3" fillId="25" borderId="96" xfId="0" applyFont="1" applyFill="1" applyBorder="1" applyAlignment="1" applyProtection="1">
      <alignment vertical="center" wrapText="1"/>
      <protection locked="0"/>
    </xf>
    <xf numFmtId="0" fontId="3" fillId="0" borderId="96" xfId="0" applyFont="1" applyFill="1" applyBorder="1" applyAlignment="1" applyProtection="1">
      <alignment vertical="center" wrapText="1"/>
      <protection locked="0"/>
    </xf>
    <xf numFmtId="0" fontId="3" fillId="0" borderId="97" xfId="0" applyFont="1" applyFill="1" applyBorder="1" applyAlignment="1" applyProtection="1">
      <alignment vertical="center" wrapText="1"/>
      <protection locked="0"/>
    </xf>
    <xf numFmtId="0" fontId="74" fillId="24" borderId="0" xfId="0" applyFont="1" applyFill="1" applyBorder="1" applyAlignment="1" applyProtection="1">
      <alignment horizontal="left" vertical="center"/>
      <protection locked="0"/>
    </xf>
    <xf numFmtId="0" fontId="74" fillId="24" borderId="90" xfId="0" applyFont="1" applyFill="1" applyBorder="1" applyAlignment="1" applyProtection="1">
      <alignment vertical="center"/>
      <protection locked="0"/>
    </xf>
    <xf numFmtId="205" fontId="42" fillId="24" borderId="98" xfId="60" applyNumberFormat="1" applyFont="1" applyFill="1" applyBorder="1" applyAlignment="1">
      <alignment horizontal="center"/>
      <protection/>
    </xf>
    <xf numFmtId="205" fontId="42" fillId="24" borderId="99" xfId="60" applyNumberFormat="1" applyFont="1" applyFill="1" applyBorder="1" applyAlignment="1">
      <alignment horizontal="center"/>
      <protection/>
    </xf>
    <xf numFmtId="205" fontId="42" fillId="24" borderId="17" xfId="60" applyNumberFormat="1" applyFont="1" applyFill="1" applyBorder="1" applyAlignment="1">
      <alignment horizontal="center"/>
      <protection/>
    </xf>
    <xf numFmtId="205" fontId="42" fillId="24" borderId="100" xfId="60" applyNumberFormat="1" applyFont="1" applyFill="1" applyBorder="1" applyAlignment="1">
      <alignment horizontal="center"/>
      <protection/>
    </xf>
    <xf numFmtId="205" fontId="42" fillId="24" borderId="16" xfId="60" applyNumberFormat="1" applyFont="1" applyFill="1" applyBorder="1" applyAlignment="1">
      <alignment horizontal="center"/>
      <protection/>
    </xf>
    <xf numFmtId="205" fontId="42" fillId="24" borderId="101" xfId="60" applyNumberFormat="1" applyFont="1" applyFill="1" applyBorder="1" applyAlignment="1">
      <alignment horizontal="center"/>
      <protection/>
    </xf>
    <xf numFmtId="0" fontId="38" fillId="0" borderId="102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right" vertical="center"/>
    </xf>
    <xf numFmtId="191" fontId="39" fillId="24" borderId="103" xfId="60" applyNumberFormat="1" applyFont="1" applyFill="1" applyBorder="1" applyAlignment="1">
      <alignment horizontal="right"/>
      <protection/>
    </xf>
    <xf numFmtId="191" fontId="39" fillId="24" borderId="104" xfId="60" applyNumberFormat="1" applyFont="1" applyFill="1" applyBorder="1" applyAlignment="1">
      <alignment horizontal="right"/>
      <protection/>
    </xf>
    <xf numFmtId="0" fontId="26" fillId="13" borderId="105" xfId="0" applyFont="1" applyFill="1" applyBorder="1" applyAlignment="1">
      <alignment horizontal="center" vertical="center" wrapText="1"/>
    </xf>
    <xf numFmtId="0" fontId="26" fillId="13" borderId="106" xfId="0" applyFont="1" applyFill="1" applyBorder="1" applyAlignment="1">
      <alignment horizontal="center" vertical="center" wrapText="1"/>
    </xf>
    <xf numFmtId="0" fontId="26" fillId="13" borderId="107" xfId="0" applyFont="1" applyFill="1" applyBorder="1" applyAlignment="1">
      <alignment horizontal="center" vertical="center" wrapText="1"/>
    </xf>
    <xf numFmtId="0" fontId="26" fillId="13" borderId="108" xfId="0" applyFont="1" applyFill="1" applyBorder="1" applyAlignment="1">
      <alignment horizontal="center" vertical="center" shrinkToFit="1"/>
    </xf>
    <xf numFmtId="0" fontId="2" fillId="0" borderId="109" xfId="0" applyFont="1" applyBorder="1" applyAlignment="1">
      <alignment vertical="center"/>
    </xf>
    <xf numFmtId="0" fontId="26" fillId="13" borderId="110" xfId="0" applyFont="1" applyFill="1" applyBorder="1" applyAlignment="1">
      <alignment horizontal="center" vertical="center" wrapText="1"/>
    </xf>
    <xf numFmtId="0" fontId="26" fillId="13" borderId="111" xfId="0" applyFont="1" applyFill="1" applyBorder="1" applyAlignment="1">
      <alignment horizontal="center" vertical="center" wrapText="1"/>
    </xf>
    <xf numFmtId="0" fontId="26" fillId="13" borderId="112" xfId="0" applyFont="1" applyFill="1" applyBorder="1" applyAlignment="1">
      <alignment horizontal="center" vertical="center" wrapText="1"/>
    </xf>
    <xf numFmtId="0" fontId="26" fillId="13" borderId="113" xfId="0" applyFont="1" applyFill="1" applyBorder="1" applyAlignment="1">
      <alignment horizontal="center" vertical="center" wrapText="1"/>
    </xf>
    <xf numFmtId="0" fontId="26" fillId="26" borderId="114" xfId="0" applyFont="1" applyFill="1" applyBorder="1" applyAlignment="1">
      <alignment horizontal="center" vertical="center" wrapText="1"/>
    </xf>
    <xf numFmtId="0" fontId="26" fillId="26" borderId="102" xfId="0" applyFont="1" applyFill="1" applyBorder="1" applyAlignment="1">
      <alignment horizontal="center" vertical="center" wrapText="1"/>
    </xf>
    <xf numFmtId="0" fontId="26" fillId="26" borderId="115" xfId="0" applyFont="1" applyFill="1" applyBorder="1" applyAlignment="1">
      <alignment horizontal="center" vertical="center" wrapText="1"/>
    </xf>
    <xf numFmtId="0" fontId="26" fillId="26" borderId="116" xfId="0" applyFont="1" applyFill="1" applyBorder="1" applyAlignment="1">
      <alignment horizontal="center" vertical="center" wrapText="1"/>
    </xf>
    <xf numFmtId="0" fontId="26" fillId="26" borderId="112" xfId="0" applyFont="1" applyFill="1" applyBorder="1" applyAlignment="1">
      <alignment horizontal="center" vertical="center" wrapText="1"/>
    </xf>
    <xf numFmtId="0" fontId="26" fillId="26" borderId="113" xfId="0" applyFont="1" applyFill="1" applyBorder="1" applyAlignment="1">
      <alignment horizontal="center" vertical="center" wrapText="1"/>
    </xf>
    <xf numFmtId="0" fontId="26" fillId="27" borderId="105" xfId="0" applyFont="1" applyFill="1" applyBorder="1" applyAlignment="1">
      <alignment horizontal="center" vertical="center" wrapText="1"/>
    </xf>
    <xf numFmtId="0" fontId="26" fillId="27" borderId="106" xfId="0" applyFont="1" applyFill="1" applyBorder="1" applyAlignment="1">
      <alignment horizontal="center" vertical="center" wrapText="1"/>
    </xf>
    <xf numFmtId="0" fontId="26" fillId="27" borderId="107" xfId="0" applyFont="1" applyFill="1" applyBorder="1" applyAlignment="1">
      <alignment horizontal="center" vertical="center" wrapText="1"/>
    </xf>
    <xf numFmtId="0" fontId="24" fillId="28" borderId="108" xfId="0" applyFont="1" applyFill="1" applyBorder="1" applyAlignment="1">
      <alignment horizontal="center" vertical="center"/>
    </xf>
    <xf numFmtId="0" fontId="24" fillId="28" borderId="109" xfId="0" applyFont="1" applyFill="1" applyBorder="1" applyAlignment="1">
      <alignment horizontal="center" vertical="center"/>
    </xf>
    <xf numFmtId="0" fontId="26" fillId="28" borderId="111" xfId="0" applyFont="1" applyFill="1" applyBorder="1" applyAlignment="1">
      <alignment horizontal="left" vertical="center" wrapText="1"/>
    </xf>
    <xf numFmtId="0" fontId="26" fillId="28" borderId="82" xfId="0" applyFont="1" applyFill="1" applyBorder="1" applyAlignment="1">
      <alignment horizontal="left" vertical="center" wrapText="1"/>
    </xf>
    <xf numFmtId="0" fontId="26" fillId="28" borderId="113" xfId="0" applyFont="1" applyFill="1" applyBorder="1" applyAlignment="1">
      <alignment horizontal="left" vertical="center" wrapText="1"/>
    </xf>
    <xf numFmtId="0" fontId="26" fillId="28" borderId="84" xfId="0" applyFont="1" applyFill="1" applyBorder="1" applyAlignment="1">
      <alignment horizontal="left" vertical="center" wrapText="1"/>
    </xf>
    <xf numFmtId="0" fontId="26" fillId="8" borderId="105" xfId="0" applyFont="1" applyFill="1" applyBorder="1" applyAlignment="1">
      <alignment horizontal="center" vertical="center" wrapText="1"/>
    </xf>
    <xf numFmtId="0" fontId="26" fillId="8" borderId="106" xfId="0" applyFont="1" applyFill="1" applyBorder="1" applyAlignment="1">
      <alignment horizontal="center" vertical="center" wrapText="1"/>
    </xf>
    <xf numFmtId="0" fontId="26" fillId="8" borderId="107" xfId="0" applyFont="1" applyFill="1" applyBorder="1" applyAlignment="1">
      <alignment horizontal="center" vertical="center" wrapText="1"/>
    </xf>
    <xf numFmtId="215" fontId="7" fillId="24" borderId="18" xfId="60" applyNumberFormat="1" applyFont="1" applyFill="1" applyBorder="1" applyAlignment="1">
      <alignment horizontal="right"/>
      <protection/>
    </xf>
    <xf numFmtId="215" fontId="7" fillId="24" borderId="113" xfId="60" applyNumberFormat="1" applyFont="1" applyFill="1" applyBorder="1" applyAlignment="1">
      <alignment horizontal="right"/>
      <protection/>
    </xf>
    <xf numFmtId="216" fontId="7" fillId="24" borderId="18" xfId="60" applyNumberFormat="1" applyFont="1" applyFill="1" applyBorder="1" applyAlignment="1">
      <alignment horizontal="right"/>
      <protection/>
    </xf>
    <xf numFmtId="216" fontId="7" fillId="24" borderId="113" xfId="60" applyNumberFormat="1" applyFont="1" applyFill="1" applyBorder="1" applyAlignment="1">
      <alignment horizontal="right"/>
      <protection/>
    </xf>
    <xf numFmtId="216" fontId="7" fillId="24" borderId="117" xfId="60" applyNumberFormat="1" applyFont="1" applyFill="1" applyBorder="1" applyAlignment="1">
      <alignment horizontal="right"/>
      <protection/>
    </xf>
    <xf numFmtId="216" fontId="7" fillId="24" borderId="118" xfId="60" applyNumberFormat="1" applyFont="1" applyFill="1" applyBorder="1" applyAlignment="1">
      <alignment horizontal="right"/>
      <protection/>
    </xf>
    <xf numFmtId="214" fontId="7" fillId="24" borderId="16" xfId="60" applyNumberFormat="1" applyFont="1" applyFill="1" applyBorder="1" applyAlignment="1">
      <alignment horizontal="right"/>
      <protection/>
    </xf>
    <xf numFmtId="214" fontId="7" fillId="24" borderId="107" xfId="60" applyNumberFormat="1" applyFont="1" applyFill="1" applyBorder="1" applyAlignment="1">
      <alignment horizontal="right"/>
      <protection/>
    </xf>
    <xf numFmtId="215" fontId="7" fillId="24" borderId="17" xfId="60" applyNumberFormat="1" applyFont="1" applyFill="1" applyBorder="1" applyAlignment="1">
      <alignment horizontal="right"/>
      <protection/>
    </xf>
    <xf numFmtId="215" fontId="7" fillId="24" borderId="111" xfId="60" applyNumberFormat="1" applyFont="1" applyFill="1" applyBorder="1" applyAlignment="1">
      <alignment horizontal="right"/>
      <protection/>
    </xf>
    <xf numFmtId="215" fontId="7" fillId="24" borderId="20" xfId="60" applyNumberFormat="1" applyFont="1" applyFill="1" applyBorder="1" applyAlignment="1">
      <alignment horizontal="right"/>
      <protection/>
    </xf>
    <xf numFmtId="215" fontId="7" fillId="24" borderId="119" xfId="60" applyNumberFormat="1" applyFont="1" applyFill="1" applyBorder="1" applyAlignment="1">
      <alignment horizontal="right"/>
      <protection/>
    </xf>
    <xf numFmtId="205" fontId="42" fillId="24" borderId="20" xfId="60" applyNumberFormat="1" applyFont="1" applyFill="1" applyBorder="1" applyAlignment="1">
      <alignment horizontal="center"/>
      <protection/>
    </xf>
    <xf numFmtId="205" fontId="42" fillId="24" borderId="120" xfId="60" applyNumberFormat="1" applyFont="1" applyFill="1" applyBorder="1" applyAlignment="1">
      <alignment horizontal="center"/>
      <protection/>
    </xf>
    <xf numFmtId="0" fontId="36" fillId="26" borderId="19" xfId="0" applyFont="1" applyFill="1" applyBorder="1" applyAlignment="1">
      <alignment horizontal="center" vertical="center" wrapText="1"/>
    </xf>
    <xf numFmtId="0" fontId="36" fillId="26" borderId="18" xfId="0" applyFont="1" applyFill="1" applyBorder="1" applyAlignment="1">
      <alignment horizontal="center" vertical="center" wrapText="1"/>
    </xf>
    <xf numFmtId="0" fontId="33" fillId="26" borderId="19" xfId="60" applyFont="1" applyFill="1" applyBorder="1" applyAlignment="1">
      <alignment horizontal="center" vertical="center" wrapText="1"/>
      <protection/>
    </xf>
    <xf numFmtId="0" fontId="33" fillId="26" borderId="115" xfId="60" applyFont="1" applyFill="1" applyBorder="1" applyAlignment="1">
      <alignment horizontal="center" vertical="center" wrapText="1"/>
      <protection/>
    </xf>
    <xf numFmtId="0" fontId="33" fillId="26" borderId="121" xfId="60" applyFont="1" applyFill="1" applyBorder="1" applyAlignment="1">
      <alignment horizontal="center" vertical="center" wrapText="1"/>
      <protection/>
    </xf>
    <xf numFmtId="0" fontId="33" fillId="26" borderId="122" xfId="60" applyFont="1" applyFill="1" applyBorder="1" applyAlignment="1">
      <alignment horizontal="center" vertical="center" wrapText="1"/>
      <protection/>
    </xf>
    <xf numFmtId="0" fontId="26" fillId="26" borderId="19" xfId="0" applyFont="1" applyFill="1" applyBorder="1" applyAlignment="1">
      <alignment horizontal="center" vertical="center" wrapText="1"/>
    </xf>
    <xf numFmtId="0" fontId="26" fillId="26" borderId="123" xfId="0" applyFont="1" applyFill="1" applyBorder="1" applyAlignment="1">
      <alignment horizontal="center" vertical="center" wrapText="1"/>
    </xf>
    <xf numFmtId="0" fontId="26" fillId="26" borderId="18" xfId="0" applyFont="1" applyFill="1" applyBorder="1" applyAlignment="1">
      <alignment horizontal="center" vertical="center" wrapText="1"/>
    </xf>
    <xf numFmtId="0" fontId="26" fillId="26" borderId="124" xfId="0" applyFont="1" applyFill="1" applyBorder="1" applyAlignment="1">
      <alignment horizontal="center" vertical="center" wrapText="1"/>
    </xf>
    <xf numFmtId="0" fontId="26" fillId="27" borderId="125" xfId="0" applyFont="1" applyFill="1" applyBorder="1" applyAlignment="1">
      <alignment horizontal="center" vertical="center" wrapText="1"/>
    </xf>
    <xf numFmtId="0" fontId="26" fillId="27" borderId="126" xfId="0" applyFont="1" applyFill="1" applyBorder="1" applyAlignment="1">
      <alignment horizontal="center" vertical="center" wrapText="1"/>
    </xf>
    <xf numFmtId="0" fontId="26" fillId="28" borderId="118" xfId="0" applyFont="1" applyFill="1" applyBorder="1" applyAlignment="1">
      <alignment horizontal="left" vertical="center" wrapText="1"/>
    </xf>
    <xf numFmtId="0" fontId="26" fillId="28" borderId="92" xfId="0" applyFont="1" applyFill="1" applyBorder="1" applyAlignment="1">
      <alignment horizontal="left" vertical="center" wrapText="1"/>
    </xf>
    <xf numFmtId="0" fontId="24" fillId="28" borderId="127" xfId="0" applyFont="1" applyFill="1" applyBorder="1" applyAlignment="1">
      <alignment horizontal="center" vertical="center"/>
    </xf>
    <xf numFmtId="0" fontId="27" fillId="21" borderId="72" xfId="0" applyFont="1" applyFill="1" applyBorder="1" applyAlignment="1">
      <alignment horizontal="center" vertical="center" wrapText="1"/>
    </xf>
    <xf numFmtId="0" fontId="26" fillId="21" borderId="27" xfId="0" applyFont="1" applyFill="1" applyBorder="1" applyAlignment="1">
      <alignment horizontal="center" vertical="center" wrapText="1"/>
    </xf>
    <xf numFmtId="0" fontId="26" fillId="21" borderId="11" xfId="0" applyFont="1" applyFill="1" applyBorder="1" applyAlignment="1">
      <alignment horizontal="center" vertical="center" wrapText="1"/>
    </xf>
    <xf numFmtId="0" fontId="26" fillId="21" borderId="13" xfId="0" applyFont="1" applyFill="1" applyBorder="1" applyAlignment="1">
      <alignment horizontal="center" vertical="center" wrapText="1"/>
    </xf>
    <xf numFmtId="0" fontId="26" fillId="21" borderId="121" xfId="0" applyFont="1" applyFill="1" applyBorder="1" applyAlignment="1">
      <alignment horizontal="center" vertical="center" wrapText="1"/>
    </xf>
    <xf numFmtId="0" fontId="26" fillId="21" borderId="0" xfId="0" applyFont="1" applyFill="1" applyBorder="1" applyAlignment="1">
      <alignment horizontal="center" vertical="center" wrapText="1"/>
    </xf>
    <xf numFmtId="0" fontId="26" fillId="21" borderId="122" xfId="0" applyFont="1" applyFill="1" applyBorder="1" applyAlignment="1">
      <alignment horizontal="center" vertical="center" wrapText="1"/>
    </xf>
    <xf numFmtId="0" fontId="4" fillId="24" borderId="28" xfId="0" applyFont="1" applyFill="1" applyBorder="1" applyAlignment="1" applyProtection="1">
      <alignment horizontal="center" vertical="center"/>
      <protection locked="0"/>
    </xf>
    <xf numFmtId="0" fontId="4" fillId="24" borderId="28" xfId="0" applyNumberFormat="1" applyFont="1" applyFill="1" applyBorder="1" applyAlignment="1" applyProtection="1">
      <alignment horizontal="left" vertical="center"/>
      <protection locked="0"/>
    </xf>
    <xf numFmtId="0" fontId="4" fillId="24" borderId="128" xfId="0" applyNumberFormat="1" applyFont="1" applyFill="1" applyBorder="1" applyAlignment="1" applyProtection="1">
      <alignment horizontal="left" vertical="center"/>
      <protection locked="0"/>
    </xf>
    <xf numFmtId="0" fontId="0" fillId="21" borderId="79" xfId="0" applyFill="1" applyBorder="1" applyAlignment="1" applyProtection="1">
      <alignment horizontal="center" vertical="center"/>
      <protection locked="0"/>
    </xf>
    <xf numFmtId="0" fontId="4" fillId="24" borderId="11" xfId="0" applyFont="1" applyFill="1" applyBorder="1" applyAlignment="1" applyProtection="1">
      <alignment horizontal="left" vertical="center"/>
      <protection locked="0"/>
    </xf>
    <xf numFmtId="0" fontId="4" fillId="24" borderId="13" xfId="0" applyFont="1" applyFill="1" applyBorder="1" applyAlignment="1" applyProtection="1">
      <alignment horizontal="left" vertical="center"/>
      <protection locked="0"/>
    </xf>
    <xf numFmtId="0" fontId="4" fillId="23" borderId="25" xfId="0" applyFont="1" applyFill="1" applyBorder="1" applyAlignment="1" applyProtection="1">
      <alignment horizontal="center" vertical="center"/>
      <protection locked="0"/>
    </xf>
    <xf numFmtId="0" fontId="4" fillId="23" borderId="79" xfId="0" applyFont="1" applyFill="1" applyBorder="1" applyAlignment="1" applyProtection="1">
      <alignment horizontal="center" vertical="center"/>
      <protection locked="0"/>
    </xf>
    <xf numFmtId="0" fontId="4" fillId="23" borderId="26" xfId="0" applyFont="1" applyFill="1" applyBorder="1" applyAlignment="1" applyProtection="1">
      <alignment horizontal="center" vertical="center"/>
      <protection locked="0"/>
    </xf>
    <xf numFmtId="0" fontId="4" fillId="23" borderId="25" xfId="0" applyFont="1" applyFill="1" applyBorder="1" applyAlignment="1" applyProtection="1">
      <alignment horizontal="center" vertical="center" shrinkToFit="1"/>
      <protection locked="0"/>
    </xf>
    <xf numFmtId="0" fontId="4" fillId="23" borderId="79" xfId="0" applyFont="1" applyFill="1" applyBorder="1" applyAlignment="1" applyProtection="1">
      <alignment horizontal="center" vertical="center" shrinkToFit="1"/>
      <protection locked="0"/>
    </xf>
    <xf numFmtId="0" fontId="4" fillId="23" borderId="26" xfId="0" applyFont="1" applyFill="1" applyBorder="1" applyAlignment="1" applyProtection="1">
      <alignment horizontal="center" vertical="center" shrinkToFit="1"/>
      <protection locked="0"/>
    </xf>
    <xf numFmtId="0" fontId="4" fillId="23" borderId="72" xfId="0" applyFont="1" applyFill="1" applyBorder="1" applyAlignment="1" applyProtection="1">
      <alignment horizontal="center" vertical="center"/>
      <protection locked="0"/>
    </xf>
    <xf numFmtId="0" fontId="4" fillId="24" borderId="28" xfId="0" applyFont="1" applyFill="1" applyBorder="1" applyAlignment="1">
      <alignment horizontal="center" vertical="center"/>
    </xf>
    <xf numFmtId="0" fontId="4" fillId="24" borderId="28" xfId="0" applyNumberFormat="1" applyFont="1" applyFill="1" applyBorder="1" applyAlignment="1">
      <alignment horizontal="left" vertical="center"/>
    </xf>
    <xf numFmtId="0" fontId="4" fillId="24" borderId="128" xfId="0" applyNumberFormat="1" applyFont="1" applyFill="1" applyBorder="1" applyAlignment="1">
      <alignment horizontal="left" vertical="center"/>
    </xf>
    <xf numFmtId="0" fontId="4" fillId="23" borderId="25" xfId="0" applyFont="1" applyFill="1" applyBorder="1" applyAlignment="1">
      <alignment horizontal="center" vertical="center"/>
    </xf>
    <xf numFmtId="0" fontId="4" fillId="23" borderId="79" xfId="0" applyFont="1" applyFill="1" applyBorder="1" applyAlignment="1">
      <alignment horizontal="center" vertical="center"/>
    </xf>
    <xf numFmtId="0" fontId="4" fillId="23" borderId="26" xfId="0" applyFont="1" applyFill="1" applyBorder="1" applyAlignment="1">
      <alignment horizontal="center" vertical="center"/>
    </xf>
    <xf numFmtId="0" fontId="4" fillId="23" borderId="25" xfId="0" applyFont="1" applyFill="1" applyBorder="1" applyAlignment="1">
      <alignment horizontal="center" vertical="center" shrinkToFit="1"/>
    </xf>
    <xf numFmtId="0" fontId="4" fillId="23" borderId="79" xfId="0" applyFont="1" applyFill="1" applyBorder="1" applyAlignment="1">
      <alignment horizontal="center" vertical="center" shrinkToFit="1"/>
    </xf>
    <xf numFmtId="0" fontId="4" fillId="23" borderId="26" xfId="0" applyFont="1" applyFill="1" applyBorder="1" applyAlignment="1">
      <alignment horizontal="center" vertical="center" shrinkToFit="1"/>
    </xf>
    <xf numFmtId="0" fontId="0" fillId="21" borderId="79" xfId="0" applyFill="1" applyBorder="1" applyAlignment="1">
      <alignment horizontal="center" vertical="center"/>
    </xf>
    <xf numFmtId="0" fontId="4" fillId="24" borderId="11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27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29" xfId="0" applyFont="1" applyFill="1" applyBorder="1" applyAlignment="1">
      <alignment horizontal="center" vertical="center" wrapText="1"/>
    </xf>
    <xf numFmtId="0" fontId="4" fillId="24" borderId="130" xfId="0" applyFont="1" applyFill="1" applyBorder="1" applyAlignment="1">
      <alignment horizontal="center" vertical="center" wrapText="1"/>
    </xf>
    <xf numFmtId="0" fontId="4" fillId="24" borderId="131" xfId="0" applyFont="1" applyFill="1" applyBorder="1" applyAlignment="1">
      <alignment horizontal="center" vertical="center" wrapText="1"/>
    </xf>
    <xf numFmtId="0" fontId="4" fillId="24" borderId="130" xfId="0" applyFont="1" applyFill="1" applyBorder="1" applyAlignment="1">
      <alignment horizontal="left" vertical="center"/>
    </xf>
    <xf numFmtId="0" fontId="4" fillId="24" borderId="131" xfId="0" applyFont="1" applyFill="1" applyBorder="1" applyAlignment="1">
      <alignment horizontal="left" vertical="center"/>
    </xf>
    <xf numFmtId="0" fontId="4" fillId="23" borderId="72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32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29" xfId="0" applyFont="1" applyFill="1" applyBorder="1" applyAlignment="1">
      <alignment horizontal="center" vertical="center"/>
    </xf>
    <xf numFmtId="0" fontId="4" fillId="24" borderId="130" xfId="0" applyFont="1" applyFill="1" applyBorder="1" applyAlignment="1">
      <alignment horizontal="center" vertical="center"/>
    </xf>
    <xf numFmtId="0" fontId="4" fillId="24" borderId="131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8" fillId="24" borderId="25" xfId="0" applyFont="1" applyFill="1" applyBorder="1" applyAlignment="1">
      <alignment horizontal="left" vertical="center" wrapText="1"/>
    </xf>
    <xf numFmtId="0" fontId="6" fillId="24" borderId="26" xfId="0" applyFont="1" applyFill="1" applyBorder="1" applyAlignment="1">
      <alignment horizontal="left" vertical="center" wrapText="1"/>
    </xf>
    <xf numFmtId="0" fontId="30" fillId="21" borderId="133" xfId="0" applyFont="1" applyFill="1" applyBorder="1" applyAlignment="1">
      <alignment vertical="center" wrapText="1"/>
    </xf>
    <xf numFmtId="0" fontId="30" fillId="21" borderId="134" xfId="0" applyFont="1" applyFill="1" applyBorder="1" applyAlignment="1">
      <alignment vertical="center" wrapText="1"/>
    </xf>
    <xf numFmtId="0" fontId="30" fillId="21" borderId="135" xfId="0" applyFont="1" applyFill="1" applyBorder="1" applyAlignment="1">
      <alignment vertical="center" wrapText="1"/>
    </xf>
    <xf numFmtId="0" fontId="7" fillId="24" borderId="121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7" fillId="24" borderId="122" xfId="0" applyFont="1" applyFill="1" applyBorder="1" applyAlignment="1">
      <alignment horizontal="center" vertical="center"/>
    </xf>
    <xf numFmtId="0" fontId="7" fillId="24" borderId="129" xfId="0" applyFont="1" applyFill="1" applyBorder="1" applyAlignment="1">
      <alignment horizontal="center" vertical="center"/>
    </xf>
    <xf numFmtId="0" fontId="7" fillId="24" borderId="130" xfId="0" applyFont="1" applyFill="1" applyBorder="1" applyAlignment="1">
      <alignment horizontal="center" vertical="center"/>
    </xf>
    <xf numFmtId="0" fontId="7" fillId="24" borderId="131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vertical="center" wrapText="1"/>
    </xf>
    <xf numFmtId="0" fontId="6" fillId="21" borderId="11" xfId="0" applyFont="1" applyFill="1" applyBorder="1" applyAlignment="1">
      <alignment vertical="center" wrapText="1"/>
    </xf>
    <xf numFmtId="0" fontId="6" fillId="21" borderId="13" xfId="0" applyFont="1" applyFill="1" applyBorder="1" applyAlignment="1">
      <alignment vertical="center" wrapText="1"/>
    </xf>
    <xf numFmtId="0" fontId="6" fillId="21" borderId="121" xfId="0" applyFont="1" applyFill="1" applyBorder="1" applyAlignment="1">
      <alignment vertical="center" wrapText="1"/>
    </xf>
    <xf numFmtId="0" fontId="6" fillId="21" borderId="0" xfId="0" applyFont="1" applyFill="1" applyBorder="1" applyAlignment="1">
      <alignment vertical="center" wrapText="1"/>
    </xf>
    <xf numFmtId="0" fontId="6" fillId="21" borderId="122" xfId="0" applyFont="1" applyFill="1" applyBorder="1" applyAlignment="1">
      <alignment vertical="center" wrapText="1"/>
    </xf>
    <xf numFmtId="0" fontId="6" fillId="21" borderId="129" xfId="0" applyFont="1" applyFill="1" applyBorder="1" applyAlignment="1">
      <alignment vertical="center" wrapText="1"/>
    </xf>
    <xf numFmtId="0" fontId="6" fillId="21" borderId="130" xfId="0" applyFont="1" applyFill="1" applyBorder="1" applyAlignment="1">
      <alignment vertical="center" wrapText="1"/>
    </xf>
    <xf numFmtId="0" fontId="6" fillId="21" borderId="131" xfId="0" applyFont="1" applyFill="1" applyBorder="1" applyAlignment="1">
      <alignment vertical="center" wrapText="1"/>
    </xf>
    <xf numFmtId="0" fontId="6" fillId="24" borderId="72" xfId="0" applyFont="1" applyFill="1" applyBorder="1" applyAlignment="1">
      <alignment horizontal="center" vertical="center" wrapText="1"/>
    </xf>
    <xf numFmtId="0" fontId="3" fillId="21" borderId="136" xfId="0" applyFont="1" applyFill="1" applyBorder="1" applyAlignment="1">
      <alignment vertical="center" wrapText="1"/>
    </xf>
    <xf numFmtId="0" fontId="3" fillId="21" borderId="137" xfId="0" applyFont="1" applyFill="1" applyBorder="1" applyAlignment="1">
      <alignment vertical="center" wrapText="1"/>
    </xf>
    <xf numFmtId="0" fontId="3" fillId="21" borderId="138" xfId="0" applyFont="1" applyFill="1" applyBorder="1" applyAlignment="1">
      <alignment vertical="center" wrapText="1"/>
    </xf>
    <xf numFmtId="0" fontId="3" fillId="21" borderId="129" xfId="0" applyFont="1" applyFill="1" applyBorder="1" applyAlignment="1">
      <alignment vertical="center" wrapText="1"/>
    </xf>
    <xf numFmtId="0" fontId="3" fillId="21" borderId="130" xfId="0" applyFont="1" applyFill="1" applyBorder="1" applyAlignment="1">
      <alignment vertical="center" wrapText="1"/>
    </xf>
    <xf numFmtId="0" fontId="3" fillId="21" borderId="131" xfId="0" applyFont="1" applyFill="1" applyBorder="1" applyAlignment="1">
      <alignment vertical="center" wrapText="1"/>
    </xf>
    <xf numFmtId="0" fontId="6" fillId="21" borderId="79" xfId="0" applyFont="1" applyFill="1" applyBorder="1" applyAlignment="1">
      <alignment horizontal="left" vertical="top" wrapText="1"/>
    </xf>
    <xf numFmtId="0" fontId="6" fillId="21" borderId="26" xfId="0" applyFont="1" applyFill="1" applyBorder="1" applyAlignment="1">
      <alignment horizontal="left" vertical="top" wrapText="1"/>
    </xf>
    <xf numFmtId="0" fontId="4" fillId="24" borderId="27" xfId="0" applyFont="1" applyFill="1" applyBorder="1" applyAlignment="1" applyProtection="1">
      <alignment horizontal="center" vertical="center"/>
      <protection locked="0"/>
    </xf>
    <xf numFmtId="0" fontId="4" fillId="24" borderId="11" xfId="0" applyFont="1" applyFill="1" applyBorder="1" applyAlignment="1" applyProtection="1">
      <alignment horizontal="center" vertical="center"/>
      <protection locked="0"/>
    </xf>
    <xf numFmtId="0" fontId="4" fillId="24" borderId="13" xfId="0" applyFont="1" applyFill="1" applyBorder="1" applyAlignment="1" applyProtection="1">
      <alignment horizontal="center" vertical="center"/>
      <protection locked="0"/>
    </xf>
    <xf numFmtId="0" fontId="4" fillId="24" borderId="129" xfId="0" applyFont="1" applyFill="1" applyBorder="1" applyAlignment="1" applyProtection="1">
      <alignment horizontal="center" vertical="center"/>
      <protection locked="0"/>
    </xf>
    <xf numFmtId="0" fontId="4" fillId="24" borderId="130" xfId="0" applyFont="1" applyFill="1" applyBorder="1" applyAlignment="1" applyProtection="1">
      <alignment horizontal="center" vertical="center"/>
      <protection locked="0"/>
    </xf>
    <xf numFmtId="0" fontId="4" fillId="24" borderId="131" xfId="0" applyFont="1" applyFill="1" applyBorder="1" applyAlignment="1" applyProtection="1">
      <alignment horizontal="center" vertical="center"/>
      <protection locked="0"/>
    </xf>
    <xf numFmtId="0" fontId="4" fillId="24" borderId="130" xfId="0" applyFont="1" applyFill="1" applyBorder="1" applyAlignment="1" applyProtection="1">
      <alignment horizontal="left" vertical="center"/>
      <protection locked="0"/>
    </xf>
    <xf numFmtId="0" fontId="4" fillId="24" borderId="131" xfId="0" applyFont="1" applyFill="1" applyBorder="1" applyAlignment="1" applyProtection="1">
      <alignment horizontal="left" vertical="center"/>
      <protection locked="0"/>
    </xf>
    <xf numFmtId="0" fontId="4" fillId="24" borderId="27" xfId="0" applyFont="1" applyFill="1" applyBorder="1" applyAlignment="1" applyProtection="1">
      <alignment horizontal="center" vertical="center" wrapText="1"/>
      <protection locked="0"/>
    </xf>
    <xf numFmtId="0" fontId="4" fillId="24" borderId="11" xfId="0" applyFont="1" applyFill="1" applyBorder="1" applyAlignment="1" applyProtection="1">
      <alignment horizontal="center" vertical="center" wrapText="1"/>
      <protection locked="0"/>
    </xf>
    <xf numFmtId="0" fontId="4" fillId="24" borderId="13" xfId="0" applyFont="1" applyFill="1" applyBorder="1" applyAlignment="1" applyProtection="1">
      <alignment horizontal="center" vertical="center" wrapText="1"/>
      <protection locked="0"/>
    </xf>
    <xf numFmtId="0" fontId="4" fillId="24" borderId="129" xfId="0" applyFont="1" applyFill="1" applyBorder="1" applyAlignment="1" applyProtection="1">
      <alignment horizontal="center" vertical="center" wrapText="1"/>
      <protection locked="0"/>
    </xf>
    <xf numFmtId="0" fontId="4" fillId="24" borderId="130" xfId="0" applyFont="1" applyFill="1" applyBorder="1" applyAlignment="1" applyProtection="1">
      <alignment horizontal="center" vertical="center" wrapText="1"/>
      <protection locked="0"/>
    </xf>
    <xf numFmtId="0" fontId="4" fillId="24" borderId="131" xfId="0" applyFont="1" applyFill="1" applyBorder="1" applyAlignment="1" applyProtection="1">
      <alignment horizontal="center" vertical="center" wrapText="1"/>
      <protection locked="0"/>
    </xf>
    <xf numFmtId="0" fontId="8" fillId="24" borderId="25" xfId="0" applyFont="1" applyFill="1" applyBorder="1" applyAlignment="1" applyProtection="1">
      <alignment horizontal="left" vertical="center" wrapText="1"/>
      <protection locked="0"/>
    </xf>
    <xf numFmtId="0" fontId="6" fillId="24" borderId="26" xfId="0" applyFont="1" applyFill="1" applyBorder="1" applyAlignment="1" applyProtection="1">
      <alignment horizontal="left" vertical="center" wrapText="1"/>
      <protection locked="0"/>
    </xf>
    <xf numFmtId="0" fontId="6" fillId="24" borderId="72" xfId="0" applyFont="1" applyFill="1" applyBorder="1" applyAlignment="1" applyProtection="1">
      <alignment horizontal="center" vertical="center" wrapText="1"/>
      <protection locked="0"/>
    </xf>
    <xf numFmtId="0" fontId="6" fillId="21" borderId="27" xfId="0" applyFont="1" applyFill="1" applyBorder="1" applyAlignment="1" applyProtection="1">
      <alignment vertical="center" wrapText="1"/>
      <protection locked="0"/>
    </xf>
    <xf numFmtId="0" fontId="6" fillId="21" borderId="11" xfId="0" applyFont="1" applyFill="1" applyBorder="1" applyAlignment="1" applyProtection="1">
      <alignment vertical="center" wrapText="1"/>
      <protection locked="0"/>
    </xf>
    <xf numFmtId="0" fontId="6" fillId="21" borderId="13" xfId="0" applyFont="1" applyFill="1" applyBorder="1" applyAlignment="1" applyProtection="1">
      <alignment vertical="center" wrapText="1"/>
      <protection locked="0"/>
    </xf>
    <xf numFmtId="0" fontId="6" fillId="21" borderId="121" xfId="0" applyFont="1" applyFill="1" applyBorder="1" applyAlignment="1" applyProtection="1">
      <alignment vertical="center" wrapText="1"/>
      <protection locked="0"/>
    </xf>
    <xf numFmtId="0" fontId="6" fillId="21" borderId="0" xfId="0" applyFont="1" applyFill="1" applyBorder="1" applyAlignment="1" applyProtection="1">
      <alignment vertical="center" wrapText="1"/>
      <protection locked="0"/>
    </xf>
    <xf numFmtId="0" fontId="6" fillId="21" borderId="122" xfId="0" applyFont="1" applyFill="1" applyBorder="1" applyAlignment="1" applyProtection="1">
      <alignment vertical="center" wrapText="1"/>
      <protection locked="0"/>
    </xf>
    <xf numFmtId="0" fontId="6" fillId="21" borderId="129" xfId="0" applyFont="1" applyFill="1" applyBorder="1" applyAlignment="1" applyProtection="1">
      <alignment vertical="center" wrapText="1"/>
      <protection locked="0"/>
    </xf>
    <xf numFmtId="0" fontId="6" fillId="21" borderId="130" xfId="0" applyFont="1" applyFill="1" applyBorder="1" applyAlignment="1" applyProtection="1">
      <alignment vertical="center" wrapText="1"/>
      <protection locked="0"/>
    </xf>
    <xf numFmtId="0" fontId="6" fillId="21" borderId="131" xfId="0" applyFont="1" applyFill="1" applyBorder="1" applyAlignment="1" applyProtection="1">
      <alignment vertical="center" wrapText="1"/>
      <protection locked="0"/>
    </xf>
    <xf numFmtId="0" fontId="3" fillId="21" borderId="136" xfId="0" applyFont="1" applyFill="1" applyBorder="1" applyAlignment="1" applyProtection="1">
      <alignment vertical="center" wrapText="1"/>
      <protection locked="0"/>
    </xf>
    <xf numFmtId="0" fontId="3" fillId="21" borderId="137" xfId="0" applyFont="1" applyFill="1" applyBorder="1" applyAlignment="1" applyProtection="1">
      <alignment vertical="center" wrapText="1"/>
      <protection locked="0"/>
    </xf>
    <xf numFmtId="0" fontId="3" fillId="21" borderId="138" xfId="0" applyFont="1" applyFill="1" applyBorder="1" applyAlignment="1" applyProtection="1">
      <alignment vertical="center" wrapText="1"/>
      <protection locked="0"/>
    </xf>
    <xf numFmtId="0" fontId="3" fillId="21" borderId="129" xfId="0" applyFont="1" applyFill="1" applyBorder="1" applyAlignment="1" applyProtection="1">
      <alignment vertical="center" wrapText="1"/>
      <protection locked="0"/>
    </xf>
    <xf numFmtId="0" fontId="3" fillId="21" borderId="130" xfId="0" applyFont="1" applyFill="1" applyBorder="1" applyAlignment="1" applyProtection="1">
      <alignment vertical="center" wrapText="1"/>
      <protection locked="0"/>
    </xf>
    <xf numFmtId="0" fontId="3" fillId="21" borderId="131" xfId="0" applyFont="1" applyFill="1" applyBorder="1" applyAlignment="1" applyProtection="1">
      <alignment vertical="center" wrapText="1"/>
      <protection locked="0"/>
    </xf>
    <xf numFmtId="0" fontId="30" fillId="21" borderId="133" xfId="0" applyFont="1" applyFill="1" applyBorder="1" applyAlignment="1" applyProtection="1">
      <alignment vertical="center" wrapText="1"/>
      <protection locked="0"/>
    </xf>
    <xf numFmtId="0" fontId="30" fillId="21" borderId="134" xfId="0" applyFont="1" applyFill="1" applyBorder="1" applyAlignment="1" applyProtection="1">
      <alignment vertical="center" wrapText="1"/>
      <protection locked="0"/>
    </xf>
    <xf numFmtId="0" fontId="30" fillId="21" borderId="135" xfId="0" applyFont="1" applyFill="1" applyBorder="1" applyAlignment="1" applyProtection="1">
      <alignment vertical="center" wrapText="1"/>
      <protection locked="0"/>
    </xf>
    <xf numFmtId="0" fontId="7" fillId="24" borderId="121" xfId="0" applyFont="1" applyFill="1" applyBorder="1" applyAlignment="1" applyProtection="1">
      <alignment horizontal="center" vertical="center"/>
      <protection locked="0"/>
    </xf>
    <xf numFmtId="0" fontId="7" fillId="24" borderId="0" xfId="0" applyFont="1" applyFill="1" applyBorder="1" applyAlignment="1" applyProtection="1">
      <alignment horizontal="center" vertical="center"/>
      <protection locked="0"/>
    </xf>
    <xf numFmtId="0" fontId="7" fillId="24" borderId="122" xfId="0" applyFont="1" applyFill="1" applyBorder="1" applyAlignment="1" applyProtection="1">
      <alignment horizontal="center" vertical="center"/>
      <protection locked="0"/>
    </xf>
    <xf numFmtId="0" fontId="7" fillId="24" borderId="129" xfId="0" applyFont="1" applyFill="1" applyBorder="1" applyAlignment="1" applyProtection="1">
      <alignment horizontal="center" vertical="center"/>
      <protection locked="0"/>
    </xf>
    <xf numFmtId="0" fontId="7" fillId="24" borderId="130" xfId="0" applyFont="1" applyFill="1" applyBorder="1" applyAlignment="1" applyProtection="1">
      <alignment horizontal="center" vertical="center"/>
      <protection locked="0"/>
    </xf>
    <xf numFmtId="0" fontId="7" fillId="24" borderId="131" xfId="0" applyFont="1" applyFill="1" applyBorder="1" applyAlignment="1" applyProtection="1">
      <alignment horizontal="center" vertical="center"/>
      <protection locked="0"/>
    </xf>
    <xf numFmtId="180" fontId="6" fillId="21" borderId="11" xfId="0" applyNumberFormat="1" applyFont="1" applyFill="1" applyBorder="1" applyAlignment="1" applyProtection="1">
      <alignment horizontal="center" vertical="top" wrapText="1"/>
      <protection locked="0"/>
    </xf>
    <xf numFmtId="180" fontId="6" fillId="21" borderId="13" xfId="0" applyNumberFormat="1" applyFont="1" applyFill="1" applyBorder="1" applyAlignment="1" applyProtection="1">
      <alignment horizontal="center" vertical="top" wrapText="1"/>
      <protection locked="0"/>
    </xf>
    <xf numFmtId="0" fontId="6" fillId="21" borderId="79" xfId="0" applyFont="1" applyFill="1" applyBorder="1" applyAlignment="1" applyProtection="1">
      <alignment horizontal="left" vertical="top" wrapText="1"/>
      <protection locked="0"/>
    </xf>
    <xf numFmtId="0" fontId="6" fillId="21" borderId="26" xfId="0" applyFont="1" applyFill="1" applyBorder="1" applyAlignment="1" applyProtection="1">
      <alignment horizontal="left" vertical="top" wrapText="1"/>
      <protection locked="0"/>
    </xf>
    <xf numFmtId="0" fontId="6" fillId="24" borderId="25" xfId="0" applyFont="1" applyFill="1" applyBorder="1" applyAlignment="1" applyProtection="1">
      <alignment horizontal="center" vertical="top" wrapText="1"/>
      <protection locked="0"/>
    </xf>
    <xf numFmtId="0" fontId="6" fillId="24" borderId="79" xfId="0" applyFont="1" applyFill="1" applyBorder="1" applyAlignment="1" applyProtection="1">
      <alignment horizontal="center" vertical="top" wrapText="1"/>
      <protection locked="0"/>
    </xf>
    <xf numFmtId="0" fontId="6" fillId="21" borderId="79" xfId="0" applyFont="1" applyFill="1" applyBorder="1" applyAlignment="1" applyProtection="1">
      <alignment horizontal="center" vertical="top" wrapText="1"/>
      <protection locked="0"/>
    </xf>
    <xf numFmtId="0" fontId="6" fillId="24" borderId="25" xfId="0" applyFont="1" applyFill="1" applyBorder="1" applyAlignment="1">
      <alignment horizontal="center" vertical="top" wrapText="1"/>
    </xf>
    <xf numFmtId="0" fontId="6" fillId="24" borderId="79" xfId="0" applyFont="1" applyFill="1" applyBorder="1" applyAlignment="1">
      <alignment horizontal="center" vertical="top" wrapText="1"/>
    </xf>
    <xf numFmtId="0" fontId="6" fillId="21" borderId="79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 applyProtection="1">
      <alignment horizontal="center" vertical="center"/>
      <protection locked="0"/>
    </xf>
    <xf numFmtId="0" fontId="4" fillId="24" borderId="132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6" fillId="24" borderId="27" xfId="0" applyFont="1" applyFill="1" applyBorder="1" applyAlignment="1" applyProtection="1">
      <alignment horizontal="center" vertical="center" wrapText="1"/>
      <protection locked="0"/>
    </xf>
    <xf numFmtId="0" fontId="46" fillId="24" borderId="27" xfId="0" applyFont="1" applyFill="1" applyBorder="1" applyAlignment="1">
      <alignment horizontal="center" vertical="center" wrapText="1"/>
    </xf>
    <xf numFmtId="0" fontId="46" fillId="24" borderId="11" xfId="0" applyFont="1" applyFill="1" applyBorder="1" applyAlignment="1">
      <alignment horizontal="center" vertical="center"/>
    </xf>
    <xf numFmtId="0" fontId="46" fillId="24" borderId="13" xfId="0" applyFont="1" applyFill="1" applyBorder="1" applyAlignment="1">
      <alignment horizontal="center" vertical="center"/>
    </xf>
    <xf numFmtId="0" fontId="46" fillId="24" borderId="129" xfId="0" applyFont="1" applyFill="1" applyBorder="1" applyAlignment="1">
      <alignment horizontal="center" vertical="center"/>
    </xf>
    <xf numFmtId="0" fontId="46" fillId="24" borderId="130" xfId="0" applyFont="1" applyFill="1" applyBorder="1" applyAlignment="1">
      <alignment horizontal="center" vertical="center"/>
    </xf>
    <xf numFmtId="0" fontId="46" fillId="24" borderId="13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カレンダー用データ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77C38"/>
      <rgbColor rgb="00CF7C2A"/>
      <rgbColor rgb="00C8113D"/>
      <rgbColor rgb="00C5ADAD"/>
      <rgbColor rgb="00DDDECC"/>
      <rgbColor rgb="004A9A98"/>
      <rgbColor rgb="00FF5050"/>
      <rgbColor rgb="00CC99FF"/>
      <rgbColor rgb="00FFD72F"/>
      <rgbColor rgb="00FF9999"/>
      <rgbColor rgb="008BFFFF"/>
      <rgbColor rgb="00CCFF99"/>
      <rgbColor rgb="00D3A7FF"/>
      <rgbColor rgb="00800000"/>
      <rgbColor rgb="00008080"/>
      <rgbColor rgb="00CCFF33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各エネルギー使用量の推移</a:t>
            </a:r>
          </a:p>
        </c:rich>
      </c:tx>
      <c:layout>
        <c:manualLayout>
          <c:xMode val="factor"/>
          <c:yMode val="factor"/>
          <c:x val="0.008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25"/>
          <c:w val="0.7625"/>
          <c:h val="0.92825"/>
        </c:manualLayout>
      </c:layout>
      <c:lineChart>
        <c:grouping val="standard"/>
        <c:varyColors val="0"/>
        <c:ser>
          <c:idx val="0"/>
          <c:order val="0"/>
          <c:tx>
            <c:strRef>
              <c:f>'２．我が家のまとめ(グラフデータはここをクリック！）'!$AC$4</c:f>
              <c:strCache>
                <c:ptCount val="1"/>
                <c:pt idx="0">
                  <c:v>電気(kWh)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CC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  <c:smooth val="0"/>
        </c:ser>
        <c:ser>
          <c:idx val="1"/>
          <c:order val="1"/>
          <c:tx>
            <c:strRef>
              <c:f>'２．我が家のまとめ(グラフデータはここをクリック！）'!$AC$6</c:f>
              <c:strCache>
                <c:ptCount val="1"/>
                <c:pt idx="0">
                  <c:v>都市ガス(㎥)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  <c:smooth val="0"/>
        </c:ser>
        <c:ser>
          <c:idx val="2"/>
          <c:order val="2"/>
          <c:tx>
            <c:strRef>
              <c:f>'２．我が家のまとめ(グラフデータはここをクリック！）'!$AC$8</c:f>
              <c:strCache>
                <c:ptCount val="1"/>
                <c:pt idx="0">
                  <c:v>プロパンガス(㎥)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  <c:smooth val="0"/>
        </c:ser>
        <c:ser>
          <c:idx val="3"/>
          <c:order val="3"/>
          <c:tx>
            <c:strRef>
              <c:f>'２．我が家のまとめ(グラフデータはここをクリック！）'!$AC$10</c:f>
              <c:strCache>
                <c:ptCount val="1"/>
                <c:pt idx="0">
                  <c:v>上水道(㎥)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'２．我が家のまとめ(グラフデータはここをクリック！）'!$AD$10:$AO$10</c:f>
              <c:numCache/>
            </c:numRef>
          </c:val>
          <c:smooth val="0"/>
        </c:ser>
        <c:ser>
          <c:idx val="4"/>
          <c:order val="4"/>
          <c:tx>
            <c:strRef>
              <c:f>'２．我が家のまとめ(グラフデータはここをクリック！）'!$AC$12</c:f>
              <c:strCache>
                <c:ptCount val="1"/>
                <c:pt idx="0">
                  <c:v>灯油(ℓ)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'２．我が家のまとめ(グラフデータはここをクリック！）'!$AD$12:$AO$12</c:f>
              <c:numCache/>
            </c:numRef>
          </c:val>
          <c:smooth val="0"/>
        </c:ser>
        <c:ser>
          <c:idx val="5"/>
          <c:order val="5"/>
          <c:tx>
            <c:strRef>
              <c:f>'２．我が家のまとめ(グラフデータはここをクリック！）'!$AC$14</c:f>
              <c:strCache>
                <c:ptCount val="1"/>
                <c:pt idx="0">
                  <c:v>ガソリン(ℓ)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8113D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'２．我が家のまとめ(グラフデータはここをクリック！）'!$AD$14:$AO$14</c:f>
              <c:numCache/>
            </c:numRef>
          </c:val>
          <c:smooth val="0"/>
        </c:ser>
        <c:ser>
          <c:idx val="6"/>
          <c:order val="6"/>
          <c:tx>
            <c:strRef>
              <c:f>'２．我が家のまとめ(グラフデータはここをクリック！）'!$AC$16</c:f>
              <c:strCache>
                <c:ptCount val="1"/>
                <c:pt idx="0">
                  <c:v>軽油(ℓ)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'２．我が家のまとめ(グラフデータはここをクリック！）'!$AD$16:$AO$16</c:f>
              <c:numCache/>
            </c:numRef>
          </c:val>
          <c:smooth val="0"/>
        </c:ser>
        <c:marker val="1"/>
        <c:axId val="66767465"/>
        <c:axId val="64036274"/>
      </c:lineChart>
      <c:catAx>
        <c:axId val="667674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036274"/>
        <c:crosses val="autoZero"/>
        <c:auto val="1"/>
        <c:lblOffset val="100"/>
        <c:tickLblSkip val="1"/>
        <c:noMultiLvlLbl val="0"/>
      </c:catAx>
      <c:valAx>
        <c:axId val="640362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674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725"/>
          <c:y val="0.25875"/>
          <c:w val="0.2275"/>
          <c:h val="0.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CO</a:t>
            </a:r>
            <a:r>
              <a:rPr lang="en-US" cap="none" sz="1100" b="1" i="0" u="none" baseline="-25000">
                <a:solidFill>
                  <a:srgbClr val="000000"/>
                </a:solidFill>
              </a:rPr>
              <a:t>2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排出量（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kg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）の推移</a:t>
            </a:r>
          </a:p>
        </c:rich>
      </c:tx>
      <c:layout>
        <c:manualLayout>
          <c:xMode val="factor"/>
          <c:yMode val="factor"/>
          <c:x val="0.008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25"/>
          <c:w val="0.77875"/>
          <c:h val="0.93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'２．我が家のまとめ(グラフデータはここをクリック！）'!$AC$16</c:f>
              <c:strCache>
                <c:ptCount val="1"/>
                <c:pt idx="0">
                  <c:v>軽油(ℓ)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'２．我が家のまとめ(グラフデータはここをクリック！）'!$AD$16:$AO$16</c:f>
              <c:numCache/>
            </c:numRef>
          </c:val>
        </c:ser>
        <c:ser>
          <c:idx val="1"/>
          <c:order val="1"/>
          <c:tx>
            <c:strRef>
              <c:f>'２．我が家のまとめ(グラフデータはここをクリック！）'!$AC$14</c:f>
              <c:strCache>
                <c:ptCount val="1"/>
                <c:pt idx="0">
                  <c:v>ガソリン(ℓ)</c:v>
                </c:pt>
              </c:strCache>
            </c:strRef>
          </c:tx>
          <c:spPr>
            <a:solidFill>
              <a:srgbClr val="C8113D"/>
            </a:solidFill>
            <a:ln w="3175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'２．我が家のまとめ(グラフデータはここをクリック！）'!$AD$14:$AO$14</c:f>
              <c:numCache/>
            </c:numRef>
          </c:val>
        </c:ser>
        <c:ser>
          <c:idx val="2"/>
          <c:order val="2"/>
          <c:tx>
            <c:strRef>
              <c:f>'２．我が家のまとめ(グラフデータはここをクリック！）'!$AC$12</c:f>
              <c:strCache>
                <c:ptCount val="1"/>
                <c:pt idx="0">
                  <c:v>灯油(ℓ)</c:v>
                </c:pt>
              </c:strCache>
            </c:strRef>
          </c:tx>
          <c:spPr>
            <a:solidFill>
              <a:srgbClr val="666699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'２．我が家のまとめ(グラフデータはここをクリック！）'!$AD$12:$AO$12</c:f>
              <c:numCache/>
            </c:numRef>
          </c:val>
        </c:ser>
        <c:ser>
          <c:idx val="3"/>
          <c:order val="3"/>
          <c:tx>
            <c:strRef>
              <c:f>'２．我が家のまとめ(グラフデータはここをクリック！）'!$AC$10</c:f>
              <c:strCache>
                <c:ptCount val="1"/>
                <c:pt idx="0">
                  <c:v>上水道(㎥)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'２．我が家のまとめ(グラフデータはここをクリック！）'!$AD$10:$AO$10</c:f>
              <c:numCache/>
            </c:numRef>
          </c:val>
        </c:ser>
        <c:ser>
          <c:idx val="4"/>
          <c:order val="4"/>
          <c:tx>
            <c:strRef>
              <c:f>'２．我が家のまとめ(グラフデータはここをクリック！）'!$AC$8</c:f>
              <c:strCache>
                <c:ptCount val="1"/>
                <c:pt idx="0">
                  <c:v>プロパンガス(㎥)</c:v>
                </c:pt>
              </c:strCache>
            </c:strRef>
          </c:tx>
          <c:spPr>
            <a:solidFill>
              <a:srgbClr val="808000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</c:ser>
        <c:ser>
          <c:idx val="5"/>
          <c:order val="5"/>
          <c:tx>
            <c:strRef>
              <c:f>'２．我が家のまとめ(グラフデータはここをクリック！）'!$AC$6</c:f>
              <c:strCache>
                <c:ptCount val="1"/>
                <c:pt idx="0">
                  <c:v>都市ガス(㎥)</c:v>
                </c:pt>
              </c:strCache>
            </c:strRef>
          </c:tx>
          <c:spPr>
            <a:solidFill>
              <a:srgbClr val="99CC00"/>
            </a:solid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</c:ser>
        <c:ser>
          <c:idx val="6"/>
          <c:order val="6"/>
          <c:tx>
            <c:strRef>
              <c:f>'２．我が家のまとめ(グラフデータはここをクリック！）'!$AC$4</c:f>
              <c:strCache>
                <c:ptCount val="1"/>
                <c:pt idx="0">
                  <c:v>電気(kWh)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</c:ser>
        <c:overlap val="100"/>
        <c:axId val="39455555"/>
        <c:axId val="19555676"/>
      </c:barChart>
      <c:catAx>
        <c:axId val="39455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55676"/>
        <c:crosses val="autoZero"/>
        <c:auto val="1"/>
        <c:lblOffset val="100"/>
        <c:tickLblSkip val="1"/>
        <c:noMultiLvlLbl val="0"/>
      </c:catAx>
      <c:valAx>
        <c:axId val="195556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4555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8875"/>
          <c:y val="0.255"/>
          <c:w val="0.21125"/>
          <c:h val="0.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電気の推移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985"/>
          <c:w val="0.98525"/>
          <c:h val="0.7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'２．我が家のまとめ(グラフデータはここをクリック！）'!$AC$3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'２．我が家のまとめ(グラフデータはここをクリック！）'!$AD$3:$AO$3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'２．我が家のまとめ(グラフデータはここをクリック！）'!$AC$4</c:f>
              <c:strCache>
                <c:ptCount val="1"/>
                <c:pt idx="0">
                  <c:v>電気(kWh)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</c:ser>
        <c:axId val="41783357"/>
        <c:axId val="40505894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'２．我が家のまとめ(グラフデータはここをクリック！）'!$AD$19:$AO$19</c:f>
              <c:numCache/>
            </c:numRef>
          </c:val>
          <c:smooth val="0"/>
        </c:ser>
        <c:axId val="29008727"/>
        <c:axId val="59751952"/>
      </c:lineChart>
      <c:catAx>
        <c:axId val="417833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505894"/>
        <c:crosses val="autoZero"/>
        <c:auto val="0"/>
        <c:lblOffset val="100"/>
        <c:tickLblSkip val="1"/>
        <c:noMultiLvlLbl val="0"/>
      </c:catAx>
      <c:valAx>
        <c:axId val="405058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783357"/>
        <c:crossesAt val="1"/>
        <c:crossBetween val="between"/>
        <c:dispUnits/>
      </c:valAx>
      <c:catAx>
        <c:axId val="29008727"/>
        <c:scaling>
          <c:orientation val="minMax"/>
        </c:scaling>
        <c:axPos val="b"/>
        <c:delete val="1"/>
        <c:majorTickMark val="out"/>
        <c:minorTickMark val="none"/>
        <c:tickLblPos val="nextTo"/>
        <c:crossAx val="59751952"/>
        <c:crosses val="autoZero"/>
        <c:auto val="0"/>
        <c:lblOffset val="100"/>
        <c:tickLblSkip val="1"/>
        <c:noMultiLvlLbl val="0"/>
      </c:catAx>
      <c:valAx>
        <c:axId val="597519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0872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2125"/>
          <c:y val="0.91075"/>
          <c:w val="0.60425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都市ガスの推移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9875"/>
          <c:w val="0.984"/>
          <c:h val="0.78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'２．我が家のまとめ(グラフデータはここをクリック！）'!$AC$5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FF99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'２．我が家のまとめ(グラフデータはここをクリック！）'!$AD$5:$AO$5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'２．我が家のまとめ(グラフデータはここをクリック！）'!$AC$6</c:f>
              <c:strCache>
                <c:ptCount val="1"/>
                <c:pt idx="0">
                  <c:v>都市ガス(㎥)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</c:ser>
        <c:axId val="896657"/>
        <c:axId val="8069914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'２．我が家のまとめ(グラフデータはここをクリック！）'!$AD$20:$AO$20</c:f>
              <c:numCache/>
            </c:numRef>
          </c:val>
          <c:smooth val="0"/>
        </c:ser>
        <c:axId val="5520363"/>
        <c:axId val="49683268"/>
      </c:lineChart>
      <c:catAx>
        <c:axId val="8966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069914"/>
        <c:crosses val="autoZero"/>
        <c:auto val="0"/>
        <c:lblOffset val="100"/>
        <c:tickLblSkip val="1"/>
        <c:noMultiLvlLbl val="0"/>
      </c:catAx>
      <c:valAx>
        <c:axId val="80699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96657"/>
        <c:crossesAt val="1"/>
        <c:crossBetween val="between"/>
        <c:dispUnits/>
      </c:valAx>
      <c:catAx>
        <c:axId val="5520363"/>
        <c:scaling>
          <c:orientation val="minMax"/>
        </c:scaling>
        <c:axPos val="b"/>
        <c:delete val="1"/>
        <c:majorTickMark val="out"/>
        <c:minorTickMark val="none"/>
        <c:tickLblPos val="nextTo"/>
        <c:crossAx val="49683268"/>
        <c:crosses val="autoZero"/>
        <c:auto val="0"/>
        <c:lblOffset val="100"/>
        <c:tickLblSkip val="1"/>
        <c:noMultiLvlLbl val="0"/>
      </c:catAx>
      <c:valAx>
        <c:axId val="496832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2036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3675"/>
          <c:y val="0.90775"/>
          <c:w val="0.61275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プロパンガスの推移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8925"/>
          <c:w val="0.983"/>
          <c:h val="0.79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'２．我が家のまとめ(グラフデータはここをクリック！）'!$AC$7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'２．我が家のまとめ(グラフデータはここをクリック！）'!$AD$7:$AO$7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'２．我が家のまとめ(グラフデータはここをクリック！）'!$AC$8</c:f>
              <c:strCache>
                <c:ptCount val="1"/>
                <c:pt idx="0">
                  <c:v>プロパンガス(㎥)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</c:ser>
        <c:axId val="44496229"/>
        <c:axId val="64921742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'２．我が家のまとめ(グラフデータはここをクリック！）'!$AD$21:$AO$21</c:f>
              <c:numCache/>
            </c:numRef>
          </c:val>
          <c:smooth val="0"/>
        </c:ser>
        <c:axId val="47424767"/>
        <c:axId val="24169720"/>
      </c:lineChart>
      <c:catAx>
        <c:axId val="444962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21742"/>
        <c:crosses val="autoZero"/>
        <c:auto val="0"/>
        <c:lblOffset val="100"/>
        <c:tickLblSkip val="1"/>
        <c:noMultiLvlLbl val="0"/>
      </c:catAx>
      <c:valAx>
        <c:axId val="649217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496229"/>
        <c:crossesAt val="1"/>
        <c:crossBetween val="between"/>
        <c:dispUnits/>
      </c:valAx>
      <c:catAx>
        <c:axId val="47424767"/>
        <c:scaling>
          <c:orientation val="minMax"/>
        </c:scaling>
        <c:axPos val="b"/>
        <c:delete val="1"/>
        <c:majorTickMark val="out"/>
        <c:minorTickMark val="none"/>
        <c:tickLblPos val="nextTo"/>
        <c:crossAx val="24169720"/>
        <c:crosses val="autoZero"/>
        <c:auto val="0"/>
        <c:lblOffset val="100"/>
        <c:tickLblSkip val="1"/>
        <c:noMultiLvlLbl val="0"/>
      </c:catAx>
      <c:valAx>
        <c:axId val="241697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42476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07"/>
          <c:y val="0.91025"/>
          <c:w val="0.62125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上水道の推移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9725"/>
          <c:w val="0.98475"/>
          <c:h val="0.78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'２．我が家のまとめ(グラフデータはここをクリック！）'!$AC$9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'２．我が家のまとめ(グラフデータはここをクリック！）'!$AD$9:$AO$9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'２．我が家のまとめ(グラフデータはここをクリック！）'!$AC$10</c:f>
              <c:strCache>
                <c:ptCount val="1"/>
                <c:pt idx="0">
                  <c:v>上水道(㎥)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'２．我が家のまとめ(グラフデータはここをクリック！）'!$AD$10:$AO$10</c:f>
              <c:numCache/>
            </c:numRef>
          </c:val>
        </c:ser>
        <c:axId val="16200889"/>
        <c:axId val="11590274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'２．我が家のまとめ(グラフデータはここをクリック！）'!$AD$22:$AO$22</c:f>
              <c:numCache/>
            </c:numRef>
          </c:val>
          <c:smooth val="0"/>
        </c:ser>
        <c:axId val="37203603"/>
        <c:axId val="66396972"/>
      </c:lineChart>
      <c:catAx>
        <c:axId val="16200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590274"/>
        <c:crosses val="autoZero"/>
        <c:auto val="0"/>
        <c:lblOffset val="100"/>
        <c:tickLblSkip val="1"/>
        <c:noMultiLvlLbl val="0"/>
      </c:catAx>
      <c:valAx>
        <c:axId val="115902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200889"/>
        <c:crossesAt val="1"/>
        <c:crossBetween val="between"/>
        <c:dispUnits/>
      </c:valAx>
      <c:catAx>
        <c:axId val="37203603"/>
        <c:scaling>
          <c:orientation val="minMax"/>
        </c:scaling>
        <c:axPos val="b"/>
        <c:delete val="1"/>
        <c:majorTickMark val="out"/>
        <c:minorTickMark val="none"/>
        <c:tickLblPos val="nextTo"/>
        <c:crossAx val="66396972"/>
        <c:crosses val="autoZero"/>
        <c:auto val="0"/>
        <c:lblOffset val="100"/>
        <c:tickLblSkip val="1"/>
        <c:noMultiLvlLbl val="0"/>
      </c:catAx>
      <c:valAx>
        <c:axId val="663969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20360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5125"/>
          <c:y val="0.91075"/>
          <c:w val="0.576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灯油の推移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8725"/>
          <c:w val="0.98325"/>
          <c:h val="0.80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'２．我が家のまとめ(グラフデータはここをクリック！）'!$AC$11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'２．我が家のまとめ(グラフデータはここをクリック！）'!$AD$11:$AO$11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'２．我が家のまとめ(グラフデータはここをクリック！）'!$AC$12</c:f>
              <c:strCache>
                <c:ptCount val="1"/>
                <c:pt idx="0">
                  <c:v>灯油(ℓ)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'２．我が家のまとめ(グラフデータはここをクリック！）'!$AD$12:$AO$12</c:f>
              <c:numCache/>
            </c:numRef>
          </c:val>
        </c:ser>
        <c:axId val="60701837"/>
        <c:axId val="9445622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'２．我が家のまとめ(グラフデータはここをクリック！）'!$AD$23:$AO$23</c:f>
              <c:numCache/>
            </c:numRef>
          </c:val>
          <c:smooth val="0"/>
        </c:ser>
        <c:axId val="17901735"/>
        <c:axId val="26897888"/>
      </c:lineChart>
      <c:catAx>
        <c:axId val="607018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445622"/>
        <c:crosses val="autoZero"/>
        <c:auto val="0"/>
        <c:lblOffset val="100"/>
        <c:tickLblSkip val="1"/>
        <c:noMultiLvlLbl val="0"/>
      </c:catAx>
      <c:valAx>
        <c:axId val="94456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701837"/>
        <c:crossesAt val="1"/>
        <c:crossBetween val="between"/>
        <c:dispUnits/>
      </c:valAx>
      <c:catAx>
        <c:axId val="17901735"/>
        <c:scaling>
          <c:orientation val="minMax"/>
        </c:scaling>
        <c:axPos val="b"/>
        <c:delete val="1"/>
        <c:majorTickMark val="out"/>
        <c:minorTickMark val="none"/>
        <c:tickLblPos val="nextTo"/>
        <c:crossAx val="26897888"/>
        <c:crosses val="autoZero"/>
        <c:auto val="0"/>
        <c:lblOffset val="100"/>
        <c:tickLblSkip val="1"/>
        <c:noMultiLvlLbl val="0"/>
      </c:catAx>
      <c:valAx>
        <c:axId val="268978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90173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55"/>
          <c:y val="0.91025"/>
          <c:w val="0.57775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ガソリンの推移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96"/>
          <c:w val="0.984"/>
          <c:h val="0.79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'２．我が家のまとめ(グラフデータはここをクリック！）'!$AC$13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'２．我が家のまとめ(グラフデータはここをクリック！）'!$AD$13:$AO$13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'２．我が家のまとめ(グラフデータはここをクリック！）'!$AC$14</c:f>
              <c:strCache>
                <c:ptCount val="1"/>
                <c:pt idx="0">
                  <c:v>ガソリン(ℓ)</c:v>
                </c:pt>
              </c:strCache>
            </c:strRef>
          </c:tx>
          <c:spPr>
            <a:solidFill>
              <a:srgbClr val="C8113D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'２．我が家のまとめ(グラフデータはここをクリック！）'!$AD$14:$AO$14</c:f>
              <c:numCache/>
            </c:numRef>
          </c:val>
        </c:ser>
        <c:axId val="40754401"/>
        <c:axId val="31245290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'２．我が家のまとめ(グラフデータはここをクリック！）'!$AD$24:$AO$24</c:f>
              <c:numCache/>
            </c:numRef>
          </c:val>
          <c:smooth val="0"/>
        </c:ser>
        <c:axId val="12772155"/>
        <c:axId val="47840532"/>
      </c:lineChart>
      <c:catAx>
        <c:axId val="407544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45290"/>
        <c:crosses val="autoZero"/>
        <c:auto val="0"/>
        <c:lblOffset val="100"/>
        <c:tickLblSkip val="1"/>
        <c:noMultiLvlLbl val="0"/>
      </c:catAx>
      <c:valAx>
        <c:axId val="312452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754401"/>
        <c:crossesAt val="1"/>
        <c:crossBetween val="between"/>
        <c:dispUnits/>
      </c:valAx>
      <c:catAx>
        <c:axId val="12772155"/>
        <c:scaling>
          <c:orientation val="minMax"/>
        </c:scaling>
        <c:axPos val="b"/>
        <c:delete val="1"/>
        <c:majorTickMark val="out"/>
        <c:minorTickMark val="none"/>
        <c:tickLblPos val="nextTo"/>
        <c:crossAx val="47840532"/>
        <c:crosses val="autoZero"/>
        <c:auto val="0"/>
        <c:lblOffset val="100"/>
        <c:tickLblSkip val="1"/>
        <c:noMultiLvlLbl val="0"/>
      </c:catAx>
      <c:valAx>
        <c:axId val="478405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77215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075"/>
          <c:w val="0.576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軽油の推移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8575"/>
          <c:w val="0.98325"/>
          <c:h val="0.8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'２．我が家のまとめ(グラフデータはここをクリック！）'!$AC$15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'２．我が家のまとめ(グラフデータはここをクリック！）'!$AD$15:$AO$15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'２．我が家のまとめ(グラフデータはここをクリック！）'!$AC$16</c:f>
              <c:strCache>
                <c:ptCount val="1"/>
                <c:pt idx="0">
                  <c:v>軽油(ℓ)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'２．我が家のまとめ(グラフデータはここをクリック！）'!$AD$16:$AO$16</c:f>
              <c:numCache/>
            </c:numRef>
          </c:val>
        </c:ser>
        <c:axId val="27911605"/>
        <c:axId val="49877854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'２．我が家のまとめ(グラフデータはここをクリック！）'!$AD$25:$AO$25</c:f>
              <c:numCache/>
            </c:numRef>
          </c:val>
          <c:smooth val="0"/>
        </c:ser>
        <c:axId val="46247503"/>
        <c:axId val="13574344"/>
      </c:lineChart>
      <c:catAx>
        <c:axId val="279116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877854"/>
        <c:crosses val="autoZero"/>
        <c:auto val="0"/>
        <c:lblOffset val="100"/>
        <c:tickLblSkip val="1"/>
        <c:noMultiLvlLbl val="0"/>
      </c:catAx>
      <c:valAx>
        <c:axId val="498778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911605"/>
        <c:crossesAt val="1"/>
        <c:crossBetween val="between"/>
        <c:dispUnits/>
      </c:valAx>
      <c:catAx>
        <c:axId val="46247503"/>
        <c:scaling>
          <c:orientation val="minMax"/>
        </c:scaling>
        <c:axPos val="b"/>
        <c:delete val="1"/>
        <c:majorTickMark val="out"/>
        <c:minorTickMark val="none"/>
        <c:tickLblPos val="nextTo"/>
        <c:crossAx val="13574344"/>
        <c:crosses val="autoZero"/>
        <c:auto val="0"/>
        <c:lblOffset val="100"/>
        <c:tickLblSkip val="1"/>
        <c:noMultiLvlLbl val="0"/>
      </c:catAx>
      <c:valAx>
        <c:axId val="135743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24750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1025"/>
          <c:w val="0.57775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9525</xdr:rowOff>
    </xdr:from>
    <xdr:to>
      <xdr:col>5</xdr:col>
      <xdr:colOff>257175</xdr:colOff>
      <xdr:row>1</xdr:row>
      <xdr:rowOff>200025</xdr:rowOff>
    </xdr:to>
    <xdr:sp>
      <xdr:nvSpPr>
        <xdr:cNvPr id="1" name="AutoShape 12"/>
        <xdr:cNvSpPr>
          <a:spLocks/>
        </xdr:cNvSpPr>
      </xdr:nvSpPr>
      <xdr:spPr>
        <a:xfrm>
          <a:off x="47625" y="9525"/>
          <a:ext cx="3228975" cy="333375"/>
        </a:xfrm>
        <a:prstGeom prst="roundRect">
          <a:avLst/>
        </a:prstGeom>
        <a:solidFill>
          <a:srgbClr val="FAC090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19050</xdr:rowOff>
    </xdr:from>
    <xdr:to>
      <xdr:col>5</xdr:col>
      <xdr:colOff>200025</xdr:colOff>
      <xdr:row>1</xdr:row>
      <xdr:rowOff>200025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85725" y="19050"/>
          <a:ext cx="3133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CO</a:t>
          </a:r>
          <a:r>
            <a:rPr lang="en-US" cap="none" sz="1200" b="1" i="0" u="none" baseline="-2500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チェックシート　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2019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版</a:t>
          </a:r>
        </a:p>
      </xdr:txBody>
    </xdr:sp>
    <xdr:clientData/>
  </xdr:twoCellAnchor>
  <xdr:twoCellAnchor>
    <xdr:from>
      <xdr:col>0</xdr:col>
      <xdr:colOff>0</xdr:colOff>
      <xdr:row>32</xdr:row>
      <xdr:rowOff>152400</xdr:rowOff>
    </xdr:from>
    <xdr:to>
      <xdr:col>15</xdr:col>
      <xdr:colOff>38100</xdr:colOff>
      <xdr:row>34</xdr:row>
      <xdr:rowOff>95250</xdr:rowOff>
    </xdr:to>
    <xdr:sp>
      <xdr:nvSpPr>
        <xdr:cNvPr id="3" name="Rectangle 16"/>
        <xdr:cNvSpPr>
          <a:spLocks/>
        </xdr:cNvSpPr>
      </xdr:nvSpPr>
      <xdr:spPr>
        <a:xfrm>
          <a:off x="0" y="7515225"/>
          <a:ext cx="11820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排出係数は，「地球温暖化対策の推進に関する法律施行令（平成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日一部改正）」で定められた算定方法などを参考にまとめた値です。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なお，電気については東北電力株式会社の平成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年度基礎排出係数（地球温暖化対策の推進に関する法律に基づき獲得した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CO</a:t>
          </a:r>
          <a:r>
            <a:rPr lang="en-US" cap="none" sz="600" b="0" i="0" u="none" baseline="-25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クレジットを差し引く前の値）を使用しています。</a:t>
          </a:r>
        </a:p>
      </xdr:txBody>
    </xdr:sp>
    <xdr:clientData/>
  </xdr:twoCellAnchor>
  <xdr:twoCellAnchor>
    <xdr:from>
      <xdr:col>2</xdr:col>
      <xdr:colOff>523875</xdr:colOff>
      <xdr:row>30</xdr:row>
      <xdr:rowOff>190500</xdr:rowOff>
    </xdr:from>
    <xdr:to>
      <xdr:col>6</xdr:col>
      <xdr:colOff>838200</xdr:colOff>
      <xdr:row>33</xdr:row>
      <xdr:rowOff>9525</xdr:rowOff>
    </xdr:to>
    <xdr:grpSp>
      <xdr:nvGrpSpPr>
        <xdr:cNvPr id="4" name="Group 29"/>
        <xdr:cNvGrpSpPr>
          <a:grpSpLocks/>
        </xdr:cNvGrpSpPr>
      </xdr:nvGrpSpPr>
      <xdr:grpSpPr>
        <a:xfrm>
          <a:off x="1295400" y="7105650"/>
          <a:ext cx="3438525" cy="428625"/>
          <a:chOff x="105" y="758"/>
          <a:chExt cx="278" cy="47"/>
        </a:xfrm>
        <a:solidFill>
          <a:srgbClr val="FFFFFF"/>
        </a:solidFill>
      </xdr:grpSpPr>
      <xdr:sp>
        <xdr:nvSpPr>
          <xdr:cNvPr id="5" name="WordArt 30"/>
          <xdr:cNvSpPr>
            <a:spLocks/>
          </xdr:cNvSpPr>
        </xdr:nvSpPr>
        <xdr:spPr>
          <a:xfrm rot="248667">
            <a:off x="105" y="758"/>
            <a:ext cx="278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我が家の今年の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CO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排出量は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…</a:t>
            </a:r>
          </a:p>
        </xdr:txBody>
      </xdr:sp>
    </xdr:grpSp>
    <xdr:clientData/>
  </xdr:twoCellAnchor>
  <xdr:twoCellAnchor>
    <xdr:from>
      <xdr:col>6</xdr:col>
      <xdr:colOff>657225</xdr:colOff>
      <xdr:row>22</xdr:row>
      <xdr:rowOff>19050</xdr:rowOff>
    </xdr:from>
    <xdr:to>
      <xdr:col>7</xdr:col>
      <xdr:colOff>161925</xdr:colOff>
      <xdr:row>23</xdr:row>
      <xdr:rowOff>47625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4552950" y="50577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</a:p>
      </xdr:txBody>
    </xdr:sp>
    <xdr:clientData/>
  </xdr:twoCellAnchor>
  <xdr:twoCellAnchor>
    <xdr:from>
      <xdr:col>9</xdr:col>
      <xdr:colOff>180975</xdr:colOff>
      <xdr:row>22</xdr:row>
      <xdr:rowOff>19050</xdr:rowOff>
    </xdr:from>
    <xdr:to>
      <xdr:col>16</xdr:col>
      <xdr:colOff>114300</xdr:colOff>
      <xdr:row>33</xdr:row>
      <xdr:rowOff>104775</xdr:rowOff>
    </xdr:to>
    <xdr:grpSp>
      <xdr:nvGrpSpPr>
        <xdr:cNvPr id="8" name="Group 43"/>
        <xdr:cNvGrpSpPr>
          <a:grpSpLocks/>
        </xdr:cNvGrpSpPr>
      </xdr:nvGrpSpPr>
      <xdr:grpSpPr>
        <a:xfrm>
          <a:off x="6705600" y="5057775"/>
          <a:ext cx="6067425" cy="2571750"/>
          <a:chOff x="532" y="531"/>
          <a:chExt cx="478" cy="266"/>
        </a:xfrm>
        <a:solidFill>
          <a:srgbClr val="FFFFFF"/>
        </a:solidFill>
      </xdr:grpSpPr>
      <xdr:sp>
        <xdr:nvSpPr>
          <xdr:cNvPr id="9" name="AutoShape 41"/>
          <xdr:cNvSpPr>
            <a:spLocks/>
          </xdr:cNvSpPr>
        </xdr:nvSpPr>
        <xdr:spPr>
          <a:xfrm>
            <a:off x="532" y="531"/>
            <a:ext cx="464" cy="186"/>
          </a:xfrm>
          <a:prstGeom prst="wedgeRoundRectCallout">
            <a:avLst>
              <a:gd name="adj1" fmla="val 34912"/>
              <a:gd name="adj2" fmla="val 57439"/>
            </a:avLst>
          </a:prstGeom>
          <a:noFill/>
          <a:ln w="19050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" name="Text Box 42"/>
          <xdr:cNvSpPr txBox="1">
            <a:spLocks noChangeArrowheads="1"/>
          </xdr:cNvSpPr>
        </xdr:nvSpPr>
        <xdr:spPr>
          <a:xfrm>
            <a:off x="534" y="554"/>
            <a:ext cx="476" cy="2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●購入していないものには「０」と入力してね！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「前年同月使用量」は分かる範囲でかまいません。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●各月のグラフデータを見るには，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　「２．我が家のまとめ」をクリックしてね♪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</a:p>
        </xdr:txBody>
      </xdr:sp>
    </xdr:grpSp>
    <xdr:clientData/>
  </xdr:twoCellAnchor>
  <xdr:twoCellAnchor>
    <xdr:from>
      <xdr:col>14</xdr:col>
      <xdr:colOff>600075</xdr:colOff>
      <xdr:row>29</xdr:row>
      <xdr:rowOff>152400</xdr:rowOff>
    </xdr:from>
    <xdr:to>
      <xdr:col>15</xdr:col>
      <xdr:colOff>866775</xdr:colOff>
      <xdr:row>34</xdr:row>
      <xdr:rowOff>104775</xdr:rowOff>
    </xdr:to>
    <xdr:pic>
      <xdr:nvPicPr>
        <xdr:cNvPr id="1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06200" y="68484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10</xdr:col>
      <xdr:colOff>933450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57150" y="28575"/>
        <a:ext cx="77343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</xdr:colOff>
      <xdr:row>0</xdr:row>
      <xdr:rowOff>38100</xdr:rowOff>
    </xdr:from>
    <xdr:to>
      <xdr:col>21</xdr:col>
      <xdr:colOff>962025</xdr:colOff>
      <xdr:row>26</xdr:row>
      <xdr:rowOff>133350</xdr:rowOff>
    </xdr:to>
    <xdr:graphicFrame>
      <xdr:nvGraphicFramePr>
        <xdr:cNvPr id="2" name="Chart 3"/>
        <xdr:cNvGraphicFramePr/>
      </xdr:nvGraphicFramePr>
      <xdr:xfrm>
        <a:off x="7886700" y="38100"/>
        <a:ext cx="77914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28575</xdr:colOff>
      <xdr:row>29</xdr:row>
      <xdr:rowOff>95250</xdr:rowOff>
    </xdr:from>
    <xdr:ext cx="7781925" cy="3609975"/>
    <xdr:graphicFrame>
      <xdr:nvGraphicFramePr>
        <xdr:cNvPr id="3" name="Chart 4"/>
        <xdr:cNvGraphicFramePr/>
      </xdr:nvGraphicFramePr>
      <xdr:xfrm>
        <a:off x="28575" y="4305300"/>
        <a:ext cx="77819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11</xdr:col>
      <xdr:colOff>28575</xdr:colOff>
      <xdr:row>29</xdr:row>
      <xdr:rowOff>95250</xdr:rowOff>
    </xdr:from>
    <xdr:ext cx="7791450" cy="3609975"/>
    <xdr:graphicFrame>
      <xdr:nvGraphicFramePr>
        <xdr:cNvPr id="4" name="Chart 6"/>
        <xdr:cNvGraphicFramePr/>
      </xdr:nvGraphicFramePr>
      <xdr:xfrm>
        <a:off x="7886700" y="4305300"/>
        <a:ext cx="7791450" cy="3609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0</xdr:col>
      <xdr:colOff>47625</xdr:colOff>
      <xdr:row>54</xdr:row>
      <xdr:rowOff>9525</xdr:rowOff>
    </xdr:from>
    <xdr:to>
      <xdr:col>10</xdr:col>
      <xdr:colOff>962025</xdr:colOff>
      <xdr:row>77</xdr:row>
      <xdr:rowOff>104775</xdr:rowOff>
    </xdr:to>
    <xdr:graphicFrame>
      <xdr:nvGraphicFramePr>
        <xdr:cNvPr id="5" name="Chart 7"/>
        <xdr:cNvGraphicFramePr/>
      </xdr:nvGraphicFramePr>
      <xdr:xfrm>
        <a:off x="47625" y="8039100"/>
        <a:ext cx="7772400" cy="3600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28575</xdr:colOff>
      <xdr:row>54</xdr:row>
      <xdr:rowOff>9525</xdr:rowOff>
    </xdr:from>
    <xdr:to>
      <xdr:col>21</xdr:col>
      <xdr:colOff>962025</xdr:colOff>
      <xdr:row>77</xdr:row>
      <xdr:rowOff>123825</xdr:rowOff>
    </xdr:to>
    <xdr:graphicFrame>
      <xdr:nvGraphicFramePr>
        <xdr:cNvPr id="6" name="Chart 8"/>
        <xdr:cNvGraphicFramePr/>
      </xdr:nvGraphicFramePr>
      <xdr:xfrm>
        <a:off x="7886700" y="8039100"/>
        <a:ext cx="7791450" cy="3619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</xdr:colOff>
      <xdr:row>80</xdr:row>
      <xdr:rowOff>9525</xdr:rowOff>
    </xdr:from>
    <xdr:to>
      <xdr:col>10</xdr:col>
      <xdr:colOff>962025</xdr:colOff>
      <xdr:row>103</xdr:row>
      <xdr:rowOff>104775</xdr:rowOff>
    </xdr:to>
    <xdr:graphicFrame>
      <xdr:nvGraphicFramePr>
        <xdr:cNvPr id="7" name="Chart 9"/>
        <xdr:cNvGraphicFramePr/>
      </xdr:nvGraphicFramePr>
      <xdr:xfrm>
        <a:off x="47625" y="12001500"/>
        <a:ext cx="7772400" cy="3600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28575</xdr:colOff>
      <xdr:row>80</xdr:row>
      <xdr:rowOff>9525</xdr:rowOff>
    </xdr:from>
    <xdr:to>
      <xdr:col>21</xdr:col>
      <xdr:colOff>962025</xdr:colOff>
      <xdr:row>103</xdr:row>
      <xdr:rowOff>123825</xdr:rowOff>
    </xdr:to>
    <xdr:graphicFrame>
      <xdr:nvGraphicFramePr>
        <xdr:cNvPr id="8" name="Chart 10"/>
        <xdr:cNvGraphicFramePr/>
      </xdr:nvGraphicFramePr>
      <xdr:xfrm>
        <a:off x="7886700" y="12001500"/>
        <a:ext cx="7791450" cy="3619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47625</xdr:colOff>
      <xdr:row>105</xdr:row>
      <xdr:rowOff>9525</xdr:rowOff>
    </xdr:from>
    <xdr:to>
      <xdr:col>10</xdr:col>
      <xdr:colOff>962025</xdr:colOff>
      <xdr:row>128</xdr:row>
      <xdr:rowOff>104775</xdr:rowOff>
    </xdr:to>
    <xdr:graphicFrame>
      <xdr:nvGraphicFramePr>
        <xdr:cNvPr id="9" name="Chart 11"/>
        <xdr:cNvGraphicFramePr/>
      </xdr:nvGraphicFramePr>
      <xdr:xfrm>
        <a:off x="47625" y="15811500"/>
        <a:ext cx="7772400" cy="3600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142875</xdr:rowOff>
    </xdr:from>
    <xdr:to>
      <xdr:col>10</xdr:col>
      <xdr:colOff>114300</xdr:colOff>
      <xdr:row>3</xdr:row>
      <xdr:rowOff>133350</xdr:rowOff>
    </xdr:to>
    <xdr:grpSp>
      <xdr:nvGrpSpPr>
        <xdr:cNvPr id="1" name="Group 16"/>
        <xdr:cNvGrpSpPr>
          <a:grpSpLocks/>
        </xdr:cNvGrpSpPr>
      </xdr:nvGrpSpPr>
      <xdr:grpSpPr>
        <a:xfrm>
          <a:off x="352425" y="314325"/>
          <a:ext cx="2905125" cy="333375"/>
          <a:chOff x="179" y="4"/>
          <a:chExt cx="395" cy="32"/>
        </a:xfrm>
        <a:solidFill>
          <a:srgbClr val="FFFFFF"/>
        </a:solidFill>
      </xdr:grpSpPr>
      <xdr:sp>
        <xdr:nvSpPr>
          <xdr:cNvPr id="2" name="AutoShape 17"/>
          <xdr:cNvSpPr>
            <a:spLocks/>
          </xdr:cNvSpPr>
        </xdr:nvSpPr>
        <xdr:spPr>
          <a:xfrm>
            <a:off x="179" y="4"/>
            <a:ext cx="395" cy="32"/>
          </a:xfrm>
          <a:prstGeom prst="roundRect">
            <a:avLst/>
          </a:prstGeom>
          <a:solidFill>
            <a:srgbClr val="B9CDE5"/>
          </a:solidFill>
          <a:ln w="28575" cmpd="sng">
            <a:solidFill>
              <a:srgbClr val="1F497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222" y="4"/>
            <a:ext cx="292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2860" rIns="45720" bIns="22860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家庭の基本データ</a:t>
            </a:r>
          </a:p>
        </xdr:txBody>
      </xdr:sp>
    </xdr:grpSp>
    <xdr:clientData/>
  </xdr:twoCellAnchor>
  <xdr:twoCellAnchor>
    <xdr:from>
      <xdr:col>1</xdr:col>
      <xdr:colOff>38100</xdr:colOff>
      <xdr:row>27</xdr:row>
      <xdr:rowOff>142875</xdr:rowOff>
    </xdr:from>
    <xdr:to>
      <xdr:col>10</xdr:col>
      <xdr:colOff>114300</xdr:colOff>
      <xdr:row>29</xdr:row>
      <xdr:rowOff>133350</xdr:rowOff>
    </xdr:to>
    <xdr:grpSp>
      <xdr:nvGrpSpPr>
        <xdr:cNvPr id="4" name="Group 27"/>
        <xdr:cNvGrpSpPr>
          <a:grpSpLocks/>
        </xdr:cNvGrpSpPr>
      </xdr:nvGrpSpPr>
      <xdr:grpSpPr>
        <a:xfrm>
          <a:off x="352425" y="4991100"/>
          <a:ext cx="2905125" cy="333375"/>
          <a:chOff x="179" y="4"/>
          <a:chExt cx="395" cy="32"/>
        </a:xfrm>
        <a:solidFill>
          <a:srgbClr val="FFFFFF"/>
        </a:solidFill>
      </xdr:grpSpPr>
      <xdr:sp>
        <xdr:nvSpPr>
          <xdr:cNvPr id="5" name="AutoShape 28"/>
          <xdr:cNvSpPr>
            <a:spLocks/>
          </xdr:cNvSpPr>
        </xdr:nvSpPr>
        <xdr:spPr>
          <a:xfrm>
            <a:off x="179" y="4"/>
            <a:ext cx="395" cy="32"/>
          </a:xfrm>
          <a:prstGeom prst="roundRect">
            <a:avLst/>
          </a:prstGeom>
          <a:solidFill>
            <a:srgbClr val="B9CDE5"/>
          </a:solidFill>
          <a:ln w="28575" cmpd="sng">
            <a:solidFill>
              <a:srgbClr val="1F497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" name="Text Box 29"/>
          <xdr:cNvSpPr txBox="1">
            <a:spLocks noChangeArrowheads="1"/>
          </xdr:cNvSpPr>
        </xdr:nvSpPr>
        <xdr:spPr>
          <a:xfrm>
            <a:off x="222" y="4"/>
            <a:ext cx="292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2860" rIns="45720" bIns="22860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家庭の基本データ</a:t>
            </a:r>
          </a:p>
        </xdr:txBody>
      </xdr:sp>
    </xdr:grpSp>
    <xdr:clientData/>
  </xdr:twoCellAnchor>
  <xdr:twoCellAnchor>
    <xdr:from>
      <xdr:col>24</xdr:col>
      <xdr:colOff>200025</xdr:colOff>
      <xdr:row>27</xdr:row>
      <xdr:rowOff>142875</xdr:rowOff>
    </xdr:from>
    <xdr:to>
      <xdr:col>28</xdr:col>
      <xdr:colOff>9525</xdr:colOff>
      <xdr:row>30</xdr:row>
      <xdr:rowOff>38100</xdr:rowOff>
    </xdr:to>
    <xdr:sp>
      <xdr:nvSpPr>
        <xdr:cNvPr id="7" name="Text Box 30"/>
        <xdr:cNvSpPr txBox="1">
          <a:spLocks noChangeArrowheads="1"/>
        </xdr:cNvSpPr>
      </xdr:nvSpPr>
      <xdr:spPr>
        <a:xfrm>
          <a:off x="8029575" y="4991100"/>
          <a:ext cx="1209675" cy="4095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16</xdr:col>
      <xdr:colOff>9525</xdr:colOff>
      <xdr:row>26</xdr:row>
      <xdr:rowOff>76200</xdr:rowOff>
    </xdr:from>
    <xdr:to>
      <xdr:col>23</xdr:col>
      <xdr:colOff>352425</xdr:colOff>
      <xdr:row>30</xdr:row>
      <xdr:rowOff>133350</xdr:rowOff>
    </xdr:to>
    <xdr:sp>
      <xdr:nvSpPr>
        <xdr:cNvPr id="8" name="AutoShape 37"/>
        <xdr:cNvSpPr>
          <a:spLocks/>
        </xdr:cNvSpPr>
      </xdr:nvSpPr>
      <xdr:spPr>
        <a:xfrm>
          <a:off x="5038725" y="4752975"/>
          <a:ext cx="2686050" cy="742950"/>
        </a:xfrm>
        <a:prstGeom prst="wedgeRoundRectCallout">
          <a:avLst>
            <a:gd name="adj1" fmla="val -59287"/>
            <a:gd name="adj2" fmla="val 2000"/>
          </a:avLst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26</xdr:row>
      <xdr:rowOff>104775</xdr:rowOff>
    </xdr:from>
    <xdr:to>
      <xdr:col>24</xdr:col>
      <xdr:colOff>152400</xdr:colOff>
      <xdr:row>31</xdr:row>
      <xdr:rowOff>38100</xdr:rowOff>
    </xdr:to>
    <xdr:sp>
      <xdr:nvSpPr>
        <xdr:cNvPr id="9" name="Text Box 35"/>
        <xdr:cNvSpPr txBox="1">
          <a:spLocks noChangeArrowheads="1"/>
        </xdr:cNvSpPr>
      </xdr:nvSpPr>
      <xdr:spPr>
        <a:xfrm>
          <a:off x="5133975" y="4781550"/>
          <a:ext cx="28479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ぼくはパパとママと妹と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人で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暮らしています。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ガソリン車１台と，パパはバイク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（ガソリン）を１台持ってるんだ！</a:t>
          </a:r>
        </a:p>
      </xdr:txBody>
    </xdr:sp>
    <xdr:clientData/>
  </xdr:twoCellAnchor>
  <xdr:twoCellAnchor editAs="oneCell">
    <xdr:from>
      <xdr:col>11</xdr:col>
      <xdr:colOff>104775</xdr:colOff>
      <xdr:row>26</xdr:row>
      <xdr:rowOff>0</xdr:rowOff>
    </xdr:from>
    <xdr:to>
      <xdr:col>15</xdr:col>
      <xdr:colOff>76200</xdr:colOff>
      <xdr:row>30</xdr:row>
      <xdr:rowOff>142875</xdr:rowOff>
    </xdr:to>
    <xdr:pic>
      <xdr:nvPicPr>
        <xdr:cNvPr id="10" name="Picture 36" descr="とめドキくん頭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62350" y="4676775"/>
          <a:ext cx="1228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29</xdr:row>
      <xdr:rowOff>47625</xdr:rowOff>
    </xdr:from>
    <xdr:to>
      <xdr:col>16</xdr:col>
      <xdr:colOff>276225</xdr:colOff>
      <xdr:row>30</xdr:row>
      <xdr:rowOff>95250</xdr:rowOff>
    </xdr:to>
    <xdr:sp>
      <xdr:nvSpPr>
        <xdr:cNvPr id="11" name="Text Box 38"/>
        <xdr:cNvSpPr txBox="1">
          <a:spLocks noChangeArrowheads="1"/>
        </xdr:cNvSpPr>
      </xdr:nvSpPr>
      <xdr:spPr>
        <a:xfrm>
          <a:off x="3876675" y="5238750"/>
          <a:ext cx="1428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とめドキくん</a:t>
          </a:r>
        </a:p>
      </xdr:txBody>
    </xdr:sp>
    <xdr:clientData/>
  </xdr:twoCellAnchor>
  <xdr:twoCellAnchor>
    <xdr:from>
      <xdr:col>12</xdr:col>
      <xdr:colOff>114300</xdr:colOff>
      <xdr:row>30</xdr:row>
      <xdr:rowOff>19050</xdr:rowOff>
    </xdr:from>
    <xdr:to>
      <xdr:col>18</xdr:col>
      <xdr:colOff>276225</xdr:colOff>
      <xdr:row>31</xdr:row>
      <xdr:rowOff>28575</xdr:rowOff>
    </xdr:to>
    <xdr:sp>
      <xdr:nvSpPr>
        <xdr:cNvPr id="12" name="Text Box 39"/>
        <xdr:cNvSpPr txBox="1">
          <a:spLocks noChangeArrowheads="1"/>
        </xdr:cNvSpPr>
      </xdr:nvSpPr>
      <xdr:spPr>
        <a:xfrm>
          <a:off x="3886200" y="5381625"/>
          <a:ext cx="2047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Character Design</a:t>
          </a:r>
          <a:r>
            <a:rPr lang="en-US" cap="none" sz="5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：</a:t>
          </a:r>
          <a:r>
            <a:rPr lang="en-US" cap="none" sz="5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Ga2Ga4</a:t>
          </a:r>
        </a:p>
      </xdr:txBody>
    </xdr:sp>
    <xdr:clientData/>
  </xdr:twoCellAnchor>
  <xdr:twoCellAnchor>
    <xdr:from>
      <xdr:col>15</xdr:col>
      <xdr:colOff>0</xdr:colOff>
      <xdr:row>2</xdr:row>
      <xdr:rowOff>28575</xdr:rowOff>
    </xdr:from>
    <xdr:to>
      <xdr:col>27</xdr:col>
      <xdr:colOff>419100</xdr:colOff>
      <xdr:row>4</xdr:row>
      <xdr:rowOff>57150</xdr:rowOff>
    </xdr:to>
    <xdr:sp>
      <xdr:nvSpPr>
        <xdr:cNvPr id="13" name="Text Box 44"/>
        <xdr:cNvSpPr txBox="1">
          <a:spLocks noChangeArrowheads="1"/>
        </xdr:cNvSpPr>
      </xdr:nvSpPr>
      <xdr:spPr>
        <a:xfrm>
          <a:off x="4714875" y="371475"/>
          <a:ext cx="4476750" cy="3714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エラーがある場合，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赤字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で表示されます。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9872;&#22659;&#12459;&#12524;&#12531;&#12480;&#12540;\&#24179;&#25104;&#65298;&#65299;&#24180;&#24230;\07-&#12507;&#12540;&#12512;&#12506;&#12540;&#12472;\&#24066;&#27665;&#12392;&#12398;&#21332;&#21516;&#12398;&#29872;&#22659;&#12389;&#12367;&#12426;&#12395;&#38306;&#12377;&#12427;&#12371;&#12392;\&#29872;&#22659;&#12459;&#12524;&#12531;&#12480;&#12540;\&#24179;&#25104;&#65298;&#65299;&#24180;&#24230;\05-&#26152;&#24180;&#12398;&#12487;&#12540;&#12479;\4&#19978;&#27700;&#36947;&#12414;&#12392;&#124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水道　家族構成別（160世帯分）"/>
      <sheetName val="上水道　家族構成別（141世帯分）"/>
      <sheetName val="水道1人"/>
      <sheetName val="水道2人"/>
      <sheetName val="水道3人"/>
      <sheetName val="水道4人"/>
      <sheetName val="水道5人"/>
      <sheetName val="水道6人以上"/>
      <sheetName val="まとめ"/>
      <sheetName val="カレンダー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2:S32"/>
  <sheetViews>
    <sheetView tabSelected="1" zoomScale="130" zoomScaleNormal="130" zoomScaleSheetLayoutView="55" zoomScalePageLayoutView="0" workbookViewId="0" topLeftCell="B1">
      <selection activeCell="H31" sqref="H31:I31"/>
    </sheetView>
  </sheetViews>
  <sheetFormatPr defaultColWidth="9.00390625" defaultRowHeight="12"/>
  <cols>
    <col min="1" max="1" width="2.125" style="0" hidden="1" customWidth="1"/>
    <col min="2" max="2" width="10.125" style="0" customWidth="1"/>
    <col min="5" max="16" width="11.50390625" style="0" customWidth="1"/>
  </cols>
  <sheetData>
    <row r="1" s="9" customFormat="1" ht="11.25"/>
    <row r="2" s="9" customFormat="1" ht="17.25">
      <c r="B2" s="10"/>
    </row>
    <row r="3" spans="2:16" ht="18.75" customHeight="1">
      <c r="B3" s="233" t="s">
        <v>24</v>
      </c>
      <c r="C3" s="234"/>
      <c r="D3" s="235"/>
      <c r="E3" s="232" t="s">
        <v>12</v>
      </c>
      <c r="F3" s="232"/>
      <c r="G3" s="232" t="s">
        <v>13</v>
      </c>
      <c r="H3" s="232"/>
      <c r="I3" s="232" t="s">
        <v>14</v>
      </c>
      <c r="J3" s="232"/>
      <c r="K3" s="232" t="s">
        <v>15</v>
      </c>
      <c r="L3" s="232"/>
      <c r="M3" s="232" t="s">
        <v>16</v>
      </c>
      <c r="N3" s="232"/>
      <c r="O3" s="232" t="s">
        <v>17</v>
      </c>
      <c r="P3" s="232"/>
    </row>
    <row r="4" spans="2:16" ht="26.25" customHeight="1" thickBot="1">
      <c r="B4" s="236"/>
      <c r="C4" s="237"/>
      <c r="D4" s="238"/>
      <c r="E4" s="6" t="s">
        <v>11</v>
      </c>
      <c r="F4" s="7" t="s">
        <v>9</v>
      </c>
      <c r="G4" s="6" t="s">
        <v>11</v>
      </c>
      <c r="H4" s="7" t="s">
        <v>9</v>
      </c>
      <c r="I4" s="6" t="s">
        <v>11</v>
      </c>
      <c r="J4" s="7" t="s">
        <v>9</v>
      </c>
      <c r="K4" s="6" t="s">
        <v>11</v>
      </c>
      <c r="L4" s="7" t="s">
        <v>9</v>
      </c>
      <c r="M4" s="6" t="s">
        <v>11</v>
      </c>
      <c r="N4" s="7" t="s">
        <v>9</v>
      </c>
      <c r="O4" s="6" t="s">
        <v>11</v>
      </c>
      <c r="P4" s="7" t="s">
        <v>9</v>
      </c>
    </row>
    <row r="5" spans="2:16" ht="18.75" customHeight="1" thickBot="1">
      <c r="B5" s="227" t="s">
        <v>53</v>
      </c>
      <c r="C5" s="228"/>
      <c r="D5" s="228"/>
      <c r="E5" s="159"/>
      <c r="F5" s="158"/>
      <c r="G5" s="159"/>
      <c r="H5" s="158"/>
      <c r="I5" s="159"/>
      <c r="J5" s="158"/>
      <c r="K5" s="159"/>
      <c r="L5" s="158"/>
      <c r="M5" s="159"/>
      <c r="N5" s="158"/>
      <c r="O5" s="159"/>
      <c r="P5" s="160"/>
    </row>
    <row r="6" spans="2:19" ht="18.75" customHeight="1">
      <c r="B6" s="231" t="s">
        <v>25</v>
      </c>
      <c r="C6" s="229" t="s">
        <v>26</v>
      </c>
      <c r="D6" s="230"/>
      <c r="E6" s="155"/>
      <c r="F6" s="156"/>
      <c r="G6" s="155"/>
      <c r="H6" s="156"/>
      <c r="I6" s="155"/>
      <c r="J6" s="156"/>
      <c r="K6" s="155"/>
      <c r="L6" s="156"/>
      <c r="M6" s="155"/>
      <c r="N6" s="156"/>
      <c r="O6" s="155"/>
      <c r="P6" s="157"/>
      <c r="S6" s="39"/>
    </row>
    <row r="7" spans="2:19" ht="18.75" customHeight="1" thickBot="1">
      <c r="B7" s="195"/>
      <c r="C7" s="198" t="s">
        <v>27</v>
      </c>
      <c r="D7" s="199"/>
      <c r="E7" s="112"/>
      <c r="F7" s="113"/>
      <c r="G7" s="112"/>
      <c r="H7" s="113"/>
      <c r="I7" s="112"/>
      <c r="J7" s="113"/>
      <c r="K7" s="112"/>
      <c r="L7" s="113"/>
      <c r="M7" s="112"/>
      <c r="N7" s="113"/>
      <c r="O7" s="112"/>
      <c r="P7" s="114"/>
      <c r="S7" s="39"/>
    </row>
    <row r="8" spans="2:16" ht="18.75" customHeight="1" thickBot="1">
      <c r="B8" s="200" t="s">
        <v>28</v>
      </c>
      <c r="C8" s="201"/>
      <c r="D8" s="202"/>
      <c r="E8" s="106"/>
      <c r="F8" s="107"/>
      <c r="G8" s="106"/>
      <c r="H8" s="107"/>
      <c r="I8" s="106"/>
      <c r="J8" s="107"/>
      <c r="K8" s="106"/>
      <c r="L8" s="107"/>
      <c r="M8" s="106"/>
      <c r="N8" s="107"/>
      <c r="O8" s="106"/>
      <c r="P8" s="108"/>
    </row>
    <row r="9" spans="2:16" ht="18.75" customHeight="1" thickBot="1">
      <c r="B9" s="176" t="s">
        <v>56</v>
      </c>
      <c r="C9" s="177"/>
      <c r="D9" s="178"/>
      <c r="E9" s="106"/>
      <c r="F9" s="107"/>
      <c r="G9" s="106"/>
      <c r="H9" s="107"/>
      <c r="I9" s="106"/>
      <c r="J9" s="107"/>
      <c r="K9" s="106"/>
      <c r="L9" s="107"/>
      <c r="M9" s="106"/>
      <c r="N9" s="107"/>
      <c r="O9" s="106"/>
      <c r="P9" s="108"/>
    </row>
    <row r="10" spans="2:16" ht="18.75" customHeight="1">
      <c r="B10" s="179" t="s">
        <v>10</v>
      </c>
      <c r="C10" s="181" t="s">
        <v>57</v>
      </c>
      <c r="D10" s="182"/>
      <c r="E10" s="109"/>
      <c r="F10" s="110"/>
      <c r="G10" s="109"/>
      <c r="H10" s="110"/>
      <c r="I10" s="109"/>
      <c r="J10" s="110"/>
      <c r="K10" s="109"/>
      <c r="L10" s="110"/>
      <c r="M10" s="109"/>
      <c r="N10" s="110"/>
      <c r="O10" s="109"/>
      <c r="P10" s="111"/>
    </row>
    <row r="11" spans="2:16" ht="18.75" customHeight="1" thickBot="1">
      <c r="B11" s="180"/>
      <c r="C11" s="183" t="s">
        <v>58</v>
      </c>
      <c r="D11" s="184"/>
      <c r="E11" s="112"/>
      <c r="F11" s="113"/>
      <c r="G11" s="112"/>
      <c r="H11" s="113"/>
      <c r="I11" s="112"/>
      <c r="J11" s="113"/>
      <c r="K11" s="112"/>
      <c r="L11" s="113"/>
      <c r="M11" s="112"/>
      <c r="N11" s="113"/>
      <c r="O11" s="112"/>
      <c r="P11" s="114"/>
    </row>
    <row r="12" ht="7.5" customHeight="1"/>
    <row r="13" spans="2:16" ht="18.75" customHeight="1">
      <c r="B13" s="233" t="s">
        <v>29</v>
      </c>
      <c r="C13" s="234"/>
      <c r="D13" s="235"/>
      <c r="E13" s="232" t="s">
        <v>18</v>
      </c>
      <c r="F13" s="232"/>
      <c r="G13" s="232" t="s">
        <v>19</v>
      </c>
      <c r="H13" s="232"/>
      <c r="I13" s="232" t="s">
        <v>20</v>
      </c>
      <c r="J13" s="232"/>
      <c r="K13" s="232" t="s">
        <v>21</v>
      </c>
      <c r="L13" s="232"/>
      <c r="M13" s="232" t="s">
        <v>22</v>
      </c>
      <c r="N13" s="232"/>
      <c r="O13" s="232" t="s">
        <v>23</v>
      </c>
      <c r="P13" s="232"/>
    </row>
    <row r="14" spans="2:16" ht="26.25" customHeight="1" thickBot="1">
      <c r="B14" s="236"/>
      <c r="C14" s="237"/>
      <c r="D14" s="238"/>
      <c r="E14" s="6" t="s">
        <v>11</v>
      </c>
      <c r="F14" s="7" t="s">
        <v>9</v>
      </c>
      <c r="G14" s="6" t="s">
        <v>11</v>
      </c>
      <c r="H14" s="7" t="s">
        <v>9</v>
      </c>
      <c r="I14" s="6" t="s">
        <v>11</v>
      </c>
      <c r="J14" s="7" t="s">
        <v>9</v>
      </c>
      <c r="K14" s="6" t="s">
        <v>11</v>
      </c>
      <c r="L14" s="7" t="s">
        <v>9</v>
      </c>
      <c r="M14" s="6" t="s">
        <v>11</v>
      </c>
      <c r="N14" s="7" t="s">
        <v>9</v>
      </c>
      <c r="O14" s="6" t="s">
        <v>11</v>
      </c>
      <c r="P14" s="7" t="s">
        <v>9</v>
      </c>
    </row>
    <row r="15" spans="2:16" ht="18.75" customHeight="1" thickBot="1">
      <c r="B15" s="227" t="s">
        <v>53</v>
      </c>
      <c r="C15" s="228"/>
      <c r="D15" s="228"/>
      <c r="E15" s="159"/>
      <c r="F15" s="158"/>
      <c r="G15" s="159"/>
      <c r="H15" s="158"/>
      <c r="I15" s="159"/>
      <c r="J15" s="158"/>
      <c r="K15" s="159"/>
      <c r="L15" s="158"/>
      <c r="M15" s="159"/>
      <c r="N15" s="158"/>
      <c r="O15" s="159"/>
      <c r="P15" s="160"/>
    </row>
    <row r="16" spans="2:16" ht="18.75" customHeight="1">
      <c r="B16" s="231" t="s">
        <v>25</v>
      </c>
      <c r="C16" s="229" t="s">
        <v>26</v>
      </c>
      <c r="D16" s="230"/>
      <c r="E16" s="161"/>
      <c r="F16" s="162"/>
      <c r="G16" s="161"/>
      <c r="H16" s="162"/>
      <c r="I16" s="161"/>
      <c r="J16" s="162"/>
      <c r="K16" s="161"/>
      <c r="L16" s="162"/>
      <c r="M16" s="161"/>
      <c r="N16" s="162"/>
      <c r="O16" s="161"/>
      <c r="P16" s="163"/>
    </row>
    <row r="17" spans="2:16" ht="18.75" customHeight="1" thickBot="1">
      <c r="B17" s="195"/>
      <c r="C17" s="198" t="s">
        <v>27</v>
      </c>
      <c r="D17" s="199"/>
      <c r="E17" s="118"/>
      <c r="F17" s="119"/>
      <c r="G17" s="118"/>
      <c r="H17" s="119"/>
      <c r="I17" s="118"/>
      <c r="J17" s="119"/>
      <c r="K17" s="118"/>
      <c r="L17" s="119"/>
      <c r="M17" s="118"/>
      <c r="N17" s="119"/>
      <c r="O17" s="118"/>
      <c r="P17" s="120"/>
    </row>
    <row r="18" spans="2:16" ht="18.75" customHeight="1" thickBot="1">
      <c r="B18" s="200" t="s">
        <v>28</v>
      </c>
      <c r="C18" s="201"/>
      <c r="D18" s="202"/>
      <c r="E18" s="106"/>
      <c r="F18" s="107"/>
      <c r="G18" s="106"/>
      <c r="H18" s="107"/>
      <c r="I18" s="106"/>
      <c r="J18" s="107"/>
      <c r="K18" s="106"/>
      <c r="L18" s="107"/>
      <c r="M18" s="106"/>
      <c r="N18" s="107"/>
      <c r="O18" s="106"/>
      <c r="P18" s="108"/>
    </row>
    <row r="19" spans="2:16" ht="18.75" customHeight="1" thickBot="1">
      <c r="B19" s="176" t="s">
        <v>56</v>
      </c>
      <c r="C19" s="177"/>
      <c r="D19" s="178"/>
      <c r="E19" s="106"/>
      <c r="F19" s="107"/>
      <c r="G19" s="106"/>
      <c r="H19" s="107"/>
      <c r="I19" s="106"/>
      <c r="J19" s="107"/>
      <c r="K19" s="106"/>
      <c r="L19" s="107"/>
      <c r="M19" s="106"/>
      <c r="N19" s="107"/>
      <c r="O19" s="106"/>
      <c r="P19" s="108"/>
    </row>
    <row r="20" spans="2:16" ht="18.75" customHeight="1">
      <c r="B20" s="179" t="s">
        <v>10</v>
      </c>
      <c r="C20" s="181" t="s">
        <v>57</v>
      </c>
      <c r="D20" s="182"/>
      <c r="E20" s="115"/>
      <c r="F20" s="116"/>
      <c r="G20" s="115"/>
      <c r="H20" s="116"/>
      <c r="I20" s="115"/>
      <c r="J20" s="116"/>
      <c r="K20" s="115"/>
      <c r="L20" s="116"/>
      <c r="M20" s="115"/>
      <c r="N20" s="116"/>
      <c r="O20" s="115"/>
      <c r="P20" s="117"/>
    </row>
    <row r="21" spans="2:16" ht="18.75" customHeight="1" thickBot="1">
      <c r="B21" s="180"/>
      <c r="C21" s="183" t="s">
        <v>58</v>
      </c>
      <c r="D21" s="184"/>
      <c r="E21" s="118"/>
      <c r="F21" s="119"/>
      <c r="G21" s="118"/>
      <c r="H21" s="119"/>
      <c r="I21" s="118"/>
      <c r="J21" s="119"/>
      <c r="K21" s="118"/>
      <c r="L21" s="119"/>
      <c r="M21" s="118"/>
      <c r="N21" s="119"/>
      <c r="O21" s="118"/>
      <c r="P21" s="120"/>
    </row>
    <row r="22" s="9" customFormat="1" ht="8.25" customHeight="1" thickBot="1"/>
    <row r="23" spans="2:15" s="9" customFormat="1" ht="13.5" customHeight="1">
      <c r="B23" s="185" t="s">
        <v>55</v>
      </c>
      <c r="C23" s="186"/>
      <c r="D23" s="187"/>
      <c r="E23" s="219" t="s">
        <v>41</v>
      </c>
      <c r="F23" s="220"/>
      <c r="G23" s="217" t="s">
        <v>42</v>
      </c>
      <c r="H23" s="223" t="s">
        <v>54</v>
      </c>
      <c r="I23" s="224"/>
      <c r="K23" s="21"/>
      <c r="L23" s="21"/>
      <c r="M23" s="21"/>
      <c r="N23" s="21"/>
      <c r="O23" s="21"/>
    </row>
    <row r="24" spans="2:15" s="9" customFormat="1" ht="27.75" customHeight="1" thickBot="1">
      <c r="B24" s="188"/>
      <c r="C24" s="189"/>
      <c r="D24" s="190"/>
      <c r="E24" s="221"/>
      <c r="F24" s="222"/>
      <c r="G24" s="218"/>
      <c r="H24" s="225"/>
      <c r="I24" s="226"/>
      <c r="K24" s="21"/>
      <c r="L24" s="21"/>
      <c r="M24" s="21"/>
      <c r="N24" s="21"/>
      <c r="O24" s="21"/>
    </row>
    <row r="25" spans="2:15" s="9" customFormat="1" ht="18" customHeight="1" thickBot="1">
      <c r="B25" s="191" t="s">
        <v>53</v>
      </c>
      <c r="C25" s="192"/>
      <c r="D25" s="193"/>
      <c r="E25" s="209">
        <f>F5+H5+J5+L5+N5+P5+F15+H15+J15+L15+N15+P15</f>
        <v>0</v>
      </c>
      <c r="F25" s="210"/>
      <c r="G25" s="16" t="s">
        <v>130</v>
      </c>
      <c r="H25" s="170">
        <f>E25*0.556</f>
        <v>0</v>
      </c>
      <c r="I25" s="171"/>
      <c r="K25" s="21"/>
      <c r="L25" s="21"/>
      <c r="M25" s="21"/>
      <c r="N25" s="21"/>
      <c r="O25" s="21"/>
    </row>
    <row r="26" spans="2:15" s="9" customFormat="1" ht="17.25" customHeight="1">
      <c r="B26" s="194" t="s">
        <v>45</v>
      </c>
      <c r="C26" s="196" t="s">
        <v>52</v>
      </c>
      <c r="D26" s="197"/>
      <c r="E26" s="211">
        <f aca="true" t="shared" si="0" ref="E26:E31">F6+H6+J6+L6+N6+P6+F16+H16+J16+L16+N16+P16</f>
        <v>0</v>
      </c>
      <c r="F26" s="212"/>
      <c r="G26" s="17" t="s">
        <v>46</v>
      </c>
      <c r="H26" s="168">
        <f>E26*2.2</f>
        <v>0</v>
      </c>
      <c r="I26" s="169"/>
      <c r="K26" s="21"/>
      <c r="L26" s="21"/>
      <c r="M26" s="21"/>
      <c r="N26" s="21"/>
      <c r="O26" s="21"/>
    </row>
    <row r="27" spans="2:15" s="9" customFormat="1" ht="18" customHeight="1" thickBot="1">
      <c r="B27" s="195"/>
      <c r="C27" s="198" t="s">
        <v>43</v>
      </c>
      <c r="D27" s="199"/>
      <c r="E27" s="213">
        <f t="shared" si="0"/>
        <v>0</v>
      </c>
      <c r="F27" s="214"/>
      <c r="G27" s="18" t="s">
        <v>47</v>
      </c>
      <c r="H27" s="215">
        <f>E27*6</f>
        <v>0</v>
      </c>
      <c r="I27" s="216"/>
      <c r="K27" s="21"/>
      <c r="L27" s="21"/>
      <c r="M27" s="21"/>
      <c r="N27" s="21"/>
      <c r="O27" s="21"/>
    </row>
    <row r="28" spans="2:15" s="9" customFormat="1" ht="18" customHeight="1" thickBot="1">
      <c r="B28" s="200" t="s">
        <v>44</v>
      </c>
      <c r="C28" s="201"/>
      <c r="D28" s="202"/>
      <c r="E28" s="203">
        <f t="shared" si="0"/>
        <v>0</v>
      </c>
      <c r="F28" s="204"/>
      <c r="G28" s="16" t="s">
        <v>48</v>
      </c>
      <c r="H28" s="170">
        <f>E28*0.36</f>
        <v>0</v>
      </c>
      <c r="I28" s="171"/>
      <c r="K28" s="21"/>
      <c r="L28" s="21"/>
      <c r="M28" s="21"/>
      <c r="N28" s="21"/>
      <c r="O28" s="21"/>
    </row>
    <row r="29" spans="2:15" s="9" customFormat="1" ht="18" customHeight="1" thickBot="1">
      <c r="B29" s="176" t="s">
        <v>56</v>
      </c>
      <c r="C29" s="177"/>
      <c r="D29" s="178"/>
      <c r="E29" s="205">
        <f t="shared" si="0"/>
        <v>0</v>
      </c>
      <c r="F29" s="206"/>
      <c r="G29" s="16" t="s">
        <v>49</v>
      </c>
      <c r="H29" s="170">
        <f>E29*2.5</f>
        <v>0</v>
      </c>
      <c r="I29" s="171"/>
      <c r="K29" s="21"/>
      <c r="L29" s="21"/>
      <c r="M29" s="21"/>
      <c r="N29" s="21"/>
      <c r="O29" s="21"/>
    </row>
    <row r="30" spans="2:15" s="9" customFormat="1" ht="17.25" customHeight="1">
      <c r="B30" s="179" t="s">
        <v>10</v>
      </c>
      <c r="C30" s="181" t="s">
        <v>57</v>
      </c>
      <c r="D30" s="182"/>
      <c r="E30" s="207">
        <f t="shared" si="0"/>
        <v>0</v>
      </c>
      <c r="F30" s="208"/>
      <c r="G30" s="19" t="s">
        <v>50</v>
      </c>
      <c r="H30" s="168">
        <f>E30*2.3</f>
        <v>0</v>
      </c>
      <c r="I30" s="169"/>
      <c r="K30" s="21"/>
      <c r="L30" s="21"/>
      <c r="M30" s="21"/>
      <c r="N30" s="21"/>
      <c r="O30" s="21"/>
    </row>
    <row r="31" spans="2:15" s="9" customFormat="1" ht="18" customHeight="1" thickBot="1">
      <c r="B31" s="180"/>
      <c r="C31" s="183" t="s">
        <v>58</v>
      </c>
      <c r="D31" s="184"/>
      <c r="E31" s="205">
        <f t="shared" si="0"/>
        <v>0</v>
      </c>
      <c r="F31" s="206"/>
      <c r="G31" s="20" t="s">
        <v>51</v>
      </c>
      <c r="H31" s="166">
        <f>E31*2.6</f>
        <v>0</v>
      </c>
      <c r="I31" s="167"/>
      <c r="K31" s="21"/>
      <c r="L31" s="21"/>
      <c r="M31" s="21"/>
      <c r="N31" s="21"/>
      <c r="O31" s="21"/>
    </row>
    <row r="32" spans="2:15" s="9" customFormat="1" ht="17.25" thickBot="1" thickTop="1">
      <c r="B32" s="172"/>
      <c r="C32" s="172"/>
      <c r="D32" s="172"/>
      <c r="E32" s="172"/>
      <c r="F32" s="172"/>
      <c r="G32" s="173"/>
      <c r="H32" s="174">
        <f>SUM(H25:I31)</f>
        <v>0</v>
      </c>
      <c r="I32" s="175"/>
      <c r="K32" s="21"/>
      <c r="L32" s="21"/>
      <c r="M32" s="21"/>
      <c r="N32" s="21"/>
      <c r="O32" s="21"/>
    </row>
    <row r="33" s="9" customFormat="1" ht="12.75" thickTop="1"/>
    <row r="34" s="9" customFormat="1" ht="12"/>
    <row r="35" s="9" customFormat="1" ht="11.25"/>
    <row r="36" s="9" customFormat="1" ht="11.25"/>
    <row r="37" s="9" customFormat="1" ht="11.25"/>
    <row r="38" s="9" customFormat="1" ht="11.25"/>
  </sheetData>
  <sheetProtection/>
  <mergeCells count="61">
    <mergeCell ref="B16:B17"/>
    <mergeCell ref="C16:D16"/>
    <mergeCell ref="C17:D17"/>
    <mergeCell ref="B18:D18"/>
    <mergeCell ref="B19:D19"/>
    <mergeCell ref="B20:B21"/>
    <mergeCell ref="C20:D20"/>
    <mergeCell ref="C21:D21"/>
    <mergeCell ref="K13:L13"/>
    <mergeCell ref="M13:N13"/>
    <mergeCell ref="O13:P13"/>
    <mergeCell ref="B15:D15"/>
    <mergeCell ref="B13:D14"/>
    <mergeCell ref="E13:F13"/>
    <mergeCell ref="G13:H13"/>
    <mergeCell ref="I13:J13"/>
    <mergeCell ref="B10:B11"/>
    <mergeCell ref="K3:L3"/>
    <mergeCell ref="M3:N3"/>
    <mergeCell ref="O3:P3"/>
    <mergeCell ref="B3:D4"/>
    <mergeCell ref="E3:F3"/>
    <mergeCell ref="G3:H3"/>
    <mergeCell ref="I3:J3"/>
    <mergeCell ref="C10:D10"/>
    <mergeCell ref="C11:D11"/>
    <mergeCell ref="B5:D5"/>
    <mergeCell ref="C6:D6"/>
    <mergeCell ref="C7:D7"/>
    <mergeCell ref="B8:D8"/>
    <mergeCell ref="B6:B7"/>
    <mergeCell ref="B9:D9"/>
    <mergeCell ref="H27:I27"/>
    <mergeCell ref="H26:I26"/>
    <mergeCell ref="H25:I25"/>
    <mergeCell ref="G23:G24"/>
    <mergeCell ref="E23:F24"/>
    <mergeCell ref="H23:I24"/>
    <mergeCell ref="E28:F28"/>
    <mergeCell ref="E29:F29"/>
    <mergeCell ref="E30:F30"/>
    <mergeCell ref="E31:F31"/>
    <mergeCell ref="E25:F25"/>
    <mergeCell ref="E26:F26"/>
    <mergeCell ref="E27:F27"/>
    <mergeCell ref="B23:D24"/>
    <mergeCell ref="B25:D25"/>
    <mergeCell ref="B26:B27"/>
    <mergeCell ref="C26:D26"/>
    <mergeCell ref="C27:D27"/>
    <mergeCell ref="B28:D28"/>
    <mergeCell ref="H31:I31"/>
    <mergeCell ref="H30:I30"/>
    <mergeCell ref="H29:I29"/>
    <mergeCell ref="H28:I28"/>
    <mergeCell ref="B32:G32"/>
    <mergeCell ref="H32:I32"/>
    <mergeCell ref="B29:D29"/>
    <mergeCell ref="B30:B31"/>
    <mergeCell ref="C30:D30"/>
    <mergeCell ref="C31:D31"/>
  </mergeCells>
  <dataValidations count="1">
    <dataValidation allowBlank="1" showInputMessage="1" showErrorMessage="1" imeMode="halfAlpha" sqref="E5:P11 E15:P21"/>
  </dataValidations>
  <printOptions/>
  <pageMargins left="0.66" right="0.1968503937007874" top="0.2" bottom="0.1968503937007874" header="0.22" footer="0.2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AP35"/>
  <sheetViews>
    <sheetView view="pageBreakPreview" zoomScale="85" zoomScaleSheetLayoutView="85" zoomScalePageLayoutView="0" workbookViewId="0" topLeftCell="A100">
      <selection activeCell="W1" sqref="W1"/>
    </sheetView>
  </sheetViews>
  <sheetFormatPr defaultColWidth="9.00390625" defaultRowHeight="12"/>
  <cols>
    <col min="11" max="11" width="13.125" style="0" customWidth="1"/>
    <col min="22" max="26" width="13.00390625" style="0" customWidth="1"/>
    <col min="29" max="29" width="18.50390625" style="0" bestFit="1" customWidth="1"/>
  </cols>
  <sheetData>
    <row r="1" ht="12" thickBot="1">
      <c r="AC1" t="s">
        <v>97</v>
      </c>
    </row>
    <row r="2" spans="29:42" ht="12" thickBot="1">
      <c r="AC2" s="37" t="s">
        <v>9</v>
      </c>
      <c r="AD2" s="38" t="s">
        <v>68</v>
      </c>
      <c r="AE2" s="38" t="s">
        <v>69</v>
      </c>
      <c r="AF2" s="38" t="s">
        <v>70</v>
      </c>
      <c r="AG2" s="38" t="s">
        <v>71</v>
      </c>
      <c r="AH2" s="38" t="s">
        <v>72</v>
      </c>
      <c r="AI2" s="38" t="s">
        <v>73</v>
      </c>
      <c r="AJ2" s="38" t="s">
        <v>74</v>
      </c>
      <c r="AK2" s="38" t="s">
        <v>75</v>
      </c>
      <c r="AL2" s="38" t="s">
        <v>76</v>
      </c>
      <c r="AM2" s="38" t="s">
        <v>77</v>
      </c>
      <c r="AN2" s="38" t="s">
        <v>78</v>
      </c>
      <c r="AO2" s="38" t="s">
        <v>79</v>
      </c>
      <c r="AP2" s="37" t="s">
        <v>80</v>
      </c>
    </row>
    <row r="3" spans="29:42" ht="11.25">
      <c r="AC3" s="69" t="s">
        <v>102</v>
      </c>
      <c r="AD3" s="60">
        <f>１．CO2チェックシート!E5</f>
        <v>0</v>
      </c>
      <c r="AE3" s="75">
        <f>１．CO2チェックシート!G5</f>
        <v>0</v>
      </c>
      <c r="AF3" s="75">
        <f>１．CO2チェックシート!I5</f>
        <v>0</v>
      </c>
      <c r="AG3" s="75">
        <f>１．CO2チェックシート!K5</f>
        <v>0</v>
      </c>
      <c r="AH3" s="75">
        <f>１．CO2チェックシート!M5</f>
        <v>0</v>
      </c>
      <c r="AI3" s="75">
        <f>１．CO2チェックシート!O5</f>
        <v>0</v>
      </c>
      <c r="AJ3" s="76">
        <f>１．CO2チェックシート!E15</f>
        <v>0</v>
      </c>
      <c r="AK3" s="76">
        <f>１．CO2チェックシート!G15</f>
        <v>0</v>
      </c>
      <c r="AL3" s="76">
        <f>１．CO2チェックシート!I15</f>
        <v>0</v>
      </c>
      <c r="AM3" s="76">
        <f>１．CO2チェックシート!K15</f>
        <v>0</v>
      </c>
      <c r="AN3" s="76">
        <f>１．CO2チェックシート!M15</f>
        <v>0</v>
      </c>
      <c r="AO3" s="77">
        <f>１．CO2チェックシート!O15</f>
        <v>0</v>
      </c>
      <c r="AP3" s="95">
        <f>SUM(AD3:AO3)</f>
        <v>0</v>
      </c>
    </row>
    <row r="4" spans="29:42" ht="11.25">
      <c r="AC4" s="61" t="s">
        <v>103</v>
      </c>
      <c r="AD4" s="74">
        <f>１．CO2チェックシート!F5</f>
        <v>0</v>
      </c>
      <c r="AE4" s="64">
        <f>１．CO2チェックシート!H5</f>
        <v>0</v>
      </c>
      <c r="AF4" s="64">
        <f>１．CO2チェックシート!J5</f>
        <v>0</v>
      </c>
      <c r="AG4" s="64">
        <f>１．CO2チェックシート!L5</f>
        <v>0</v>
      </c>
      <c r="AH4" s="64">
        <f>１．CO2チェックシート!N5</f>
        <v>0</v>
      </c>
      <c r="AI4" s="64">
        <f>１．CO2チェックシート!P5</f>
        <v>0</v>
      </c>
      <c r="AJ4" s="40">
        <f>１．CO2チェックシート!F15</f>
        <v>0</v>
      </c>
      <c r="AK4" s="40">
        <f>１．CO2チェックシート!H15</f>
        <v>0</v>
      </c>
      <c r="AL4" s="40">
        <f>１．CO2チェックシート!J15</f>
        <v>0</v>
      </c>
      <c r="AM4" s="40">
        <f>１．CO2チェックシート!L15</f>
        <v>0</v>
      </c>
      <c r="AN4" s="40">
        <f>１．CO2チェックシート!N15</f>
        <v>0</v>
      </c>
      <c r="AO4" s="78">
        <f>１．CO2チェックシート!P15</f>
        <v>0</v>
      </c>
      <c r="AP4" s="96">
        <f aca="true" t="shared" si="0" ref="AP4:AP16">SUM(AD4:AO4)</f>
        <v>0</v>
      </c>
    </row>
    <row r="5" spans="29:42" ht="11.25">
      <c r="AC5" s="68" t="s">
        <v>102</v>
      </c>
      <c r="AD5" s="74">
        <f>１．CO2チェックシート!E6</f>
        <v>0</v>
      </c>
      <c r="AE5" s="64">
        <f>１．CO2チェックシート!G6</f>
        <v>0</v>
      </c>
      <c r="AF5" s="64">
        <f>１．CO2チェックシート!I6</f>
        <v>0</v>
      </c>
      <c r="AG5" s="64">
        <f>１．CO2チェックシート!K6</f>
        <v>0</v>
      </c>
      <c r="AH5" s="64">
        <f>１．CO2チェックシート!M6</f>
        <v>0</v>
      </c>
      <c r="AI5" s="64">
        <f>１．CO2チェックシート!O6</f>
        <v>0</v>
      </c>
      <c r="AJ5" s="40">
        <f>１．CO2チェックシート!E16</f>
        <v>0</v>
      </c>
      <c r="AK5" s="40">
        <f>１．CO2チェックシート!G16</f>
        <v>0</v>
      </c>
      <c r="AL5" s="40">
        <f>１．CO2チェックシート!I16</f>
        <v>0</v>
      </c>
      <c r="AM5" s="40">
        <f>１．CO2チェックシート!K16</f>
        <v>0</v>
      </c>
      <c r="AN5" s="40">
        <f>１．CO2チェックシート!M16</f>
        <v>0</v>
      </c>
      <c r="AO5" s="78">
        <f>１．CO2チェックシート!O16</f>
        <v>0</v>
      </c>
      <c r="AP5" s="96">
        <f t="shared" si="0"/>
        <v>0</v>
      </c>
    </row>
    <row r="6" spans="29:42" ht="11.25">
      <c r="AC6" s="61" t="s">
        <v>104</v>
      </c>
      <c r="AD6" s="74">
        <f>１．CO2チェックシート!F6</f>
        <v>0</v>
      </c>
      <c r="AE6" s="64">
        <f>１．CO2チェックシート!H6</f>
        <v>0</v>
      </c>
      <c r="AF6" s="64">
        <f>１．CO2チェックシート!J6</f>
        <v>0</v>
      </c>
      <c r="AG6" s="64">
        <f>１．CO2チェックシート!L6</f>
        <v>0</v>
      </c>
      <c r="AH6" s="64">
        <f>１．CO2チェックシート!N6</f>
        <v>0</v>
      </c>
      <c r="AI6" s="64">
        <f>１．CO2チェックシート!P6</f>
        <v>0</v>
      </c>
      <c r="AJ6" s="40">
        <f>１．CO2チェックシート!F16</f>
        <v>0</v>
      </c>
      <c r="AK6" s="40">
        <f>１．CO2チェックシート!H16</f>
        <v>0</v>
      </c>
      <c r="AL6" s="40">
        <f>１．CO2チェックシート!J16</f>
        <v>0</v>
      </c>
      <c r="AM6" s="40">
        <f>１．CO2チェックシート!L16</f>
        <v>0</v>
      </c>
      <c r="AN6" s="40">
        <f>１．CO2チェックシート!N16</f>
        <v>0</v>
      </c>
      <c r="AO6" s="78">
        <f>１．CO2チェックシート!P16</f>
        <v>0</v>
      </c>
      <c r="AP6" s="96">
        <f t="shared" si="0"/>
        <v>0</v>
      </c>
    </row>
    <row r="7" spans="29:42" ht="11.25">
      <c r="AC7" s="68" t="s">
        <v>102</v>
      </c>
      <c r="AD7" s="74">
        <f>１．CO2チェックシート!E7</f>
        <v>0</v>
      </c>
      <c r="AE7" s="64">
        <f>１．CO2チェックシート!G7</f>
        <v>0</v>
      </c>
      <c r="AF7" s="64">
        <f>１．CO2チェックシート!I7</f>
        <v>0</v>
      </c>
      <c r="AG7" s="64">
        <f>１．CO2チェックシート!K7</f>
        <v>0</v>
      </c>
      <c r="AH7" s="64">
        <f>１．CO2チェックシート!M7</f>
        <v>0</v>
      </c>
      <c r="AI7" s="64">
        <f>１．CO2チェックシート!O7</f>
        <v>0</v>
      </c>
      <c r="AJ7" s="40">
        <f>１．CO2チェックシート!E17</f>
        <v>0</v>
      </c>
      <c r="AK7" s="40">
        <f>１．CO2チェックシート!G17</f>
        <v>0</v>
      </c>
      <c r="AL7" s="40">
        <f>１．CO2チェックシート!I17</f>
        <v>0</v>
      </c>
      <c r="AM7" s="40">
        <f>１．CO2チェックシート!K17</f>
        <v>0</v>
      </c>
      <c r="AN7" s="40">
        <f>１．CO2チェックシート!M17</f>
        <v>0</v>
      </c>
      <c r="AO7" s="78">
        <f>１．CO2チェックシート!O17</f>
        <v>0</v>
      </c>
      <c r="AP7" s="96">
        <f t="shared" si="0"/>
        <v>0</v>
      </c>
    </row>
    <row r="8" spans="29:42" ht="11.25">
      <c r="AC8" s="61" t="s">
        <v>106</v>
      </c>
      <c r="AD8" s="74">
        <f>１．CO2チェックシート!F7</f>
        <v>0</v>
      </c>
      <c r="AE8" s="64">
        <f>１．CO2チェックシート!H7</f>
        <v>0</v>
      </c>
      <c r="AF8" s="64">
        <f>１．CO2チェックシート!J7</f>
        <v>0</v>
      </c>
      <c r="AG8" s="64">
        <f>１．CO2チェックシート!L7</f>
        <v>0</v>
      </c>
      <c r="AH8" s="64">
        <f>１．CO2チェックシート!N7</f>
        <v>0</v>
      </c>
      <c r="AI8" s="64">
        <f>１．CO2チェックシート!P7</f>
        <v>0</v>
      </c>
      <c r="AJ8" s="40">
        <f>１．CO2チェックシート!F17</f>
        <v>0</v>
      </c>
      <c r="AK8" s="40">
        <f>１．CO2チェックシート!H17</f>
        <v>0</v>
      </c>
      <c r="AL8" s="40">
        <f>１．CO2チェックシート!J17</f>
        <v>0</v>
      </c>
      <c r="AM8" s="40">
        <f>１．CO2チェックシート!L17</f>
        <v>0</v>
      </c>
      <c r="AN8" s="40">
        <f>１．CO2チェックシート!N17</f>
        <v>0</v>
      </c>
      <c r="AO8" s="78">
        <f>１．CO2チェックシート!P17</f>
        <v>0</v>
      </c>
      <c r="AP8" s="96">
        <f t="shared" si="0"/>
        <v>0</v>
      </c>
    </row>
    <row r="9" spans="29:42" ht="11.25">
      <c r="AC9" s="68" t="s">
        <v>102</v>
      </c>
      <c r="AD9" s="74">
        <f>１．CO2チェックシート!E8</f>
        <v>0</v>
      </c>
      <c r="AE9" s="64">
        <f>１．CO2チェックシート!G8</f>
        <v>0</v>
      </c>
      <c r="AF9" s="64">
        <f>１．CO2チェックシート!I8</f>
        <v>0</v>
      </c>
      <c r="AG9" s="64">
        <f>１．CO2チェックシート!K8</f>
        <v>0</v>
      </c>
      <c r="AH9" s="64">
        <f>１．CO2チェックシート!M8</f>
        <v>0</v>
      </c>
      <c r="AI9" s="64">
        <f>１．CO2チェックシート!O8</f>
        <v>0</v>
      </c>
      <c r="AJ9" s="63">
        <f>１．CO2チェックシート!E18</f>
        <v>0</v>
      </c>
      <c r="AK9" s="63">
        <f>１．CO2チェックシート!G18</f>
        <v>0</v>
      </c>
      <c r="AL9" s="63">
        <f>１．CO2チェックシート!I18</f>
        <v>0</v>
      </c>
      <c r="AM9" s="63">
        <f>１．CO2チェックシート!K18</f>
        <v>0</v>
      </c>
      <c r="AN9" s="63">
        <f>１．CO2チェックシート!M18</f>
        <v>0</v>
      </c>
      <c r="AO9" s="79">
        <f>１．CO2チェックシート!O18</f>
        <v>0</v>
      </c>
      <c r="AP9" s="96">
        <f t="shared" si="0"/>
        <v>0</v>
      </c>
    </row>
    <row r="10" spans="29:42" ht="11.25">
      <c r="AC10" s="61" t="s">
        <v>107</v>
      </c>
      <c r="AD10" s="74">
        <f>１．CO2チェックシート!F8</f>
        <v>0</v>
      </c>
      <c r="AE10" s="64">
        <f>１．CO2チェックシート!H8</f>
        <v>0</v>
      </c>
      <c r="AF10" s="64">
        <f>１．CO2チェックシート!J8</f>
        <v>0</v>
      </c>
      <c r="AG10" s="64">
        <f>１．CO2チェックシート!L8</f>
        <v>0</v>
      </c>
      <c r="AH10" s="64">
        <f>１．CO2チェックシート!N8</f>
        <v>0</v>
      </c>
      <c r="AI10" s="64">
        <f>１．CO2チェックシート!P8</f>
        <v>0</v>
      </c>
      <c r="AJ10" s="63">
        <f>１．CO2チェックシート!F18</f>
        <v>0</v>
      </c>
      <c r="AK10" s="65">
        <f>１．CO2チェックシート!H18</f>
        <v>0</v>
      </c>
      <c r="AL10" s="63">
        <f>１．CO2チェックシート!J18</f>
        <v>0</v>
      </c>
      <c r="AM10" s="65">
        <f>１．CO2チェックシート!L18</f>
        <v>0</v>
      </c>
      <c r="AN10" s="63">
        <f>１．CO2チェックシート!N18</f>
        <v>0</v>
      </c>
      <c r="AO10" s="79">
        <f>１．CO2チェックシート!P18</f>
        <v>0</v>
      </c>
      <c r="AP10" s="96">
        <f t="shared" si="0"/>
        <v>0</v>
      </c>
    </row>
    <row r="11" spans="29:42" ht="12">
      <c r="AC11" s="71" t="s">
        <v>102</v>
      </c>
      <c r="AD11" s="74">
        <f>１．CO2チェックシート!E9</f>
        <v>0</v>
      </c>
      <c r="AE11" s="64">
        <f>１．CO2チェックシート!G9</f>
        <v>0</v>
      </c>
      <c r="AF11" s="64">
        <f>１．CO2チェックシート!I9</f>
        <v>0</v>
      </c>
      <c r="AG11" s="64">
        <f>１．CO2チェックシート!K9</f>
        <v>0</v>
      </c>
      <c r="AH11" s="64">
        <f>１．CO2チェックシート!M9</f>
        <v>0</v>
      </c>
      <c r="AI11" s="64">
        <f>１．CO2チェックシート!O9</f>
        <v>0</v>
      </c>
      <c r="AJ11" s="64">
        <f>１．CO2チェックシート!E19</f>
        <v>0</v>
      </c>
      <c r="AK11" s="65">
        <f>１．CO2チェックシート!G19</f>
        <v>0</v>
      </c>
      <c r="AL11" s="64">
        <f>１．CO2チェックシート!I19</f>
        <v>0</v>
      </c>
      <c r="AM11" s="65">
        <f>１．CO2チェックシート!K19</f>
        <v>0</v>
      </c>
      <c r="AN11" s="64">
        <f>１．CO2チェックシート!M19</f>
        <v>0</v>
      </c>
      <c r="AO11" s="66">
        <f>１．CO2チェックシート!O19</f>
        <v>0</v>
      </c>
      <c r="AP11" s="96">
        <f t="shared" si="0"/>
        <v>0</v>
      </c>
    </row>
    <row r="12" spans="29:42" ht="12">
      <c r="AC12" s="70" t="s">
        <v>105</v>
      </c>
      <c r="AD12" s="74">
        <f>１．CO2チェックシート!F9</f>
        <v>0</v>
      </c>
      <c r="AE12" s="64">
        <f>１．CO2チェックシート!H9</f>
        <v>0</v>
      </c>
      <c r="AF12" s="64">
        <f>１．CO2チェックシート!J9</f>
        <v>0</v>
      </c>
      <c r="AG12" s="64">
        <f>１．CO2チェックシート!L9</f>
        <v>0</v>
      </c>
      <c r="AH12" s="64">
        <f>１．CO2チェックシート!N9</f>
        <v>0</v>
      </c>
      <c r="AI12" s="64">
        <f>１．CO2チェックシート!P9</f>
        <v>0</v>
      </c>
      <c r="AJ12" s="40">
        <f>１．CO2チェックシート!F19</f>
        <v>0</v>
      </c>
      <c r="AK12" s="67">
        <f>１．CO2チェックシート!H19</f>
        <v>0</v>
      </c>
      <c r="AL12" s="40">
        <f>１．CO2チェックシート!J19</f>
        <v>0</v>
      </c>
      <c r="AM12" s="67">
        <f>１．CO2チェックシート!L19</f>
        <v>0</v>
      </c>
      <c r="AN12" s="40">
        <f>１．CO2チェックシート!N19</f>
        <v>0</v>
      </c>
      <c r="AO12" s="78">
        <f>１．CO2チェックシート!P19</f>
        <v>0</v>
      </c>
      <c r="AP12" s="96">
        <f t="shared" si="0"/>
        <v>0</v>
      </c>
    </row>
    <row r="13" spans="29:42" ht="11.25">
      <c r="AC13" s="68" t="s">
        <v>102</v>
      </c>
      <c r="AD13" s="74">
        <f>１．CO2チェックシート!E10</f>
        <v>0</v>
      </c>
      <c r="AE13" s="64">
        <f>１．CO2チェックシート!G10</f>
        <v>0</v>
      </c>
      <c r="AF13" s="64">
        <f>１．CO2チェックシート!I10</f>
        <v>0</v>
      </c>
      <c r="AG13" s="64">
        <f>１．CO2チェックシート!K10</f>
        <v>0</v>
      </c>
      <c r="AH13" s="64">
        <f>１．CO2チェックシート!M10</f>
        <v>0</v>
      </c>
      <c r="AI13" s="64">
        <f>１．CO2チェックシート!O10</f>
        <v>0</v>
      </c>
      <c r="AJ13" s="64">
        <f>１．CO2チェックシート!E20</f>
        <v>0</v>
      </c>
      <c r="AK13" s="65">
        <f>１．CO2チェックシート!G20</f>
        <v>0</v>
      </c>
      <c r="AL13" s="64">
        <f>１．CO2チェックシート!I20</f>
        <v>0</v>
      </c>
      <c r="AM13" s="65">
        <f>１．CO2チェックシート!K20</f>
        <v>0</v>
      </c>
      <c r="AN13" s="64">
        <f>１．CO2チェックシート!M20</f>
        <v>0</v>
      </c>
      <c r="AO13" s="66">
        <f>１．CO2チェックシート!O20</f>
        <v>0</v>
      </c>
      <c r="AP13" s="96">
        <f t="shared" si="0"/>
        <v>0</v>
      </c>
    </row>
    <row r="14" spans="29:42" ht="11.25">
      <c r="AC14" s="72" t="s">
        <v>108</v>
      </c>
      <c r="AD14" s="74">
        <f>１．CO2チェックシート!F10</f>
        <v>0</v>
      </c>
      <c r="AE14" s="64">
        <f>１．CO2チェックシート!H10</f>
        <v>0</v>
      </c>
      <c r="AF14" s="64">
        <f>１．CO2チェックシート!J10</f>
        <v>0</v>
      </c>
      <c r="AG14" s="64">
        <f>１．CO2チェックシート!L10</f>
        <v>0</v>
      </c>
      <c r="AH14" s="64">
        <f>１．CO2チェックシート!N10</f>
        <v>0</v>
      </c>
      <c r="AI14" s="64">
        <f>１．CO2チェックシート!P10</f>
        <v>0</v>
      </c>
      <c r="AJ14" s="40">
        <f>１．CO2チェックシート!F20</f>
        <v>0</v>
      </c>
      <c r="AK14" s="67">
        <f>１．CO2チェックシート!H20</f>
        <v>0</v>
      </c>
      <c r="AL14" s="40">
        <f>１．CO2チェックシート!J20</f>
        <v>0</v>
      </c>
      <c r="AM14" s="67">
        <f>１．CO2チェックシート!L20</f>
        <v>0</v>
      </c>
      <c r="AN14" s="40">
        <f>１．CO2チェックシート!N20</f>
        <v>0</v>
      </c>
      <c r="AO14" s="78">
        <f>１．CO2チェックシート!P20</f>
        <v>0</v>
      </c>
      <c r="AP14" s="96">
        <f t="shared" si="0"/>
        <v>0</v>
      </c>
    </row>
    <row r="15" spans="29:42" ht="11.25">
      <c r="AC15" s="68" t="s">
        <v>102</v>
      </c>
      <c r="AD15" s="74">
        <f>１．CO2チェックシート!E11</f>
        <v>0</v>
      </c>
      <c r="AE15" s="64">
        <f>１．CO2チェックシート!G11</f>
        <v>0</v>
      </c>
      <c r="AF15" s="64">
        <f>１．CO2チェックシート!I11</f>
        <v>0</v>
      </c>
      <c r="AG15" s="64">
        <f>１．CO2チェックシート!K11</f>
        <v>0</v>
      </c>
      <c r="AH15" s="64">
        <f>１．CO2チェックシート!M11</f>
        <v>0</v>
      </c>
      <c r="AI15" s="64">
        <f>１．CO2チェックシート!O11</f>
        <v>0</v>
      </c>
      <c r="AJ15" s="40">
        <f>１．CO2チェックシート!E21</f>
        <v>0</v>
      </c>
      <c r="AK15" s="40">
        <f>１．CO2チェックシート!G21</f>
        <v>0</v>
      </c>
      <c r="AL15" s="40">
        <f>１．CO2チェックシート!I21</f>
        <v>0</v>
      </c>
      <c r="AM15" s="40">
        <f>１．CO2チェックシート!K21</f>
        <v>0</v>
      </c>
      <c r="AN15" s="40">
        <f>１．CO2チェックシート!M21</f>
        <v>0</v>
      </c>
      <c r="AO15" s="78">
        <f>１．CO2チェックシート!O21</f>
        <v>0</v>
      </c>
      <c r="AP15" s="96">
        <f t="shared" si="0"/>
        <v>0</v>
      </c>
    </row>
    <row r="16" spans="29:42" ht="12" thickBot="1">
      <c r="AC16" s="73" t="s">
        <v>109</v>
      </c>
      <c r="AD16" s="80">
        <f>１．CO2チェックシート!F11</f>
        <v>0</v>
      </c>
      <c r="AE16" s="81">
        <f>１．CO2チェックシート!H11</f>
        <v>0</v>
      </c>
      <c r="AF16" s="81">
        <f>１．CO2チェックシート!J11</f>
        <v>0</v>
      </c>
      <c r="AG16" s="81">
        <f>１．CO2チェックシート!L11</f>
        <v>0</v>
      </c>
      <c r="AH16" s="81">
        <f>１．CO2チェックシート!N11</f>
        <v>0</v>
      </c>
      <c r="AI16" s="81">
        <f>１．CO2チェックシート!P11</f>
        <v>0</v>
      </c>
      <c r="AJ16" s="62">
        <f>１．CO2チェックシート!F21</f>
        <v>0</v>
      </c>
      <c r="AK16" s="62">
        <f>１．CO2チェックシート!H21</f>
        <v>0</v>
      </c>
      <c r="AL16" s="62">
        <f>１．CO2チェックシート!J21</f>
        <v>0</v>
      </c>
      <c r="AM16" s="62">
        <f>１．CO2チェックシート!L21</f>
        <v>0</v>
      </c>
      <c r="AN16" s="62">
        <f>１．CO2チェックシート!N21</f>
        <v>0</v>
      </c>
      <c r="AO16" s="82">
        <f>１．CO2チェックシート!P21</f>
        <v>0</v>
      </c>
      <c r="AP16" s="97">
        <f t="shared" si="0"/>
        <v>0</v>
      </c>
    </row>
    <row r="17" ht="12" thickBot="1">
      <c r="AC17" s="39"/>
    </row>
    <row r="18" spans="29:42" ht="12" thickBot="1">
      <c r="AC18" s="41" t="s">
        <v>116</v>
      </c>
      <c r="AD18" s="42" t="s">
        <v>68</v>
      </c>
      <c r="AE18" s="42" t="s">
        <v>69</v>
      </c>
      <c r="AF18" s="42" t="s">
        <v>70</v>
      </c>
      <c r="AG18" s="42" t="s">
        <v>71</v>
      </c>
      <c r="AH18" s="42" t="s">
        <v>72</v>
      </c>
      <c r="AI18" s="42" t="s">
        <v>73</v>
      </c>
      <c r="AJ18" s="42" t="s">
        <v>74</v>
      </c>
      <c r="AK18" s="42" t="s">
        <v>75</v>
      </c>
      <c r="AL18" s="42" t="s">
        <v>76</v>
      </c>
      <c r="AM18" s="42" t="s">
        <v>77</v>
      </c>
      <c r="AN18" s="42" t="s">
        <v>78</v>
      </c>
      <c r="AO18" s="42" t="s">
        <v>79</v>
      </c>
      <c r="AP18" s="43" t="s">
        <v>80</v>
      </c>
    </row>
    <row r="19" spans="29:42" ht="11.25">
      <c r="AC19" s="44" t="s">
        <v>110</v>
      </c>
      <c r="AD19" s="45">
        <f>AD4*$AD29</f>
        <v>0</v>
      </c>
      <c r="AE19" s="45">
        <f>AE4*$AD29</f>
        <v>0</v>
      </c>
      <c r="AF19" s="45">
        <f aca="true" t="shared" si="1" ref="AF19:AO19">AF4*$AD29</f>
        <v>0</v>
      </c>
      <c r="AG19" s="45">
        <f t="shared" si="1"/>
        <v>0</v>
      </c>
      <c r="AH19" s="45">
        <f t="shared" si="1"/>
        <v>0</v>
      </c>
      <c r="AI19" s="45">
        <f t="shared" si="1"/>
        <v>0</v>
      </c>
      <c r="AJ19" s="45">
        <f t="shared" si="1"/>
        <v>0</v>
      </c>
      <c r="AK19" s="45">
        <f t="shared" si="1"/>
        <v>0</v>
      </c>
      <c r="AL19" s="45">
        <f t="shared" si="1"/>
        <v>0</v>
      </c>
      <c r="AM19" s="45">
        <f t="shared" si="1"/>
        <v>0</v>
      </c>
      <c r="AN19" s="45">
        <f t="shared" si="1"/>
        <v>0</v>
      </c>
      <c r="AO19" s="45">
        <f t="shared" si="1"/>
        <v>0</v>
      </c>
      <c r="AP19" s="46">
        <f aca="true" t="shared" si="2" ref="AP19:AP25">SUM(AD19:AO19)</f>
        <v>0</v>
      </c>
    </row>
    <row r="20" spans="29:42" ht="11.25">
      <c r="AC20" s="47" t="s">
        <v>111</v>
      </c>
      <c r="AD20" s="48">
        <f>AD6*$AD30</f>
        <v>0</v>
      </c>
      <c r="AE20" s="48">
        <f aca="true" t="shared" si="3" ref="AE20:AO20">AE6*$AD30</f>
        <v>0</v>
      </c>
      <c r="AF20" s="48">
        <f t="shared" si="3"/>
        <v>0</v>
      </c>
      <c r="AG20" s="48">
        <f t="shared" si="3"/>
        <v>0</v>
      </c>
      <c r="AH20" s="48">
        <f t="shared" si="3"/>
        <v>0</v>
      </c>
      <c r="AI20" s="48">
        <f t="shared" si="3"/>
        <v>0</v>
      </c>
      <c r="AJ20" s="48">
        <f t="shared" si="3"/>
        <v>0</v>
      </c>
      <c r="AK20" s="48">
        <f t="shared" si="3"/>
        <v>0</v>
      </c>
      <c r="AL20" s="48">
        <f t="shared" si="3"/>
        <v>0</v>
      </c>
      <c r="AM20" s="48">
        <f t="shared" si="3"/>
        <v>0</v>
      </c>
      <c r="AN20" s="48">
        <f t="shared" si="3"/>
        <v>0</v>
      </c>
      <c r="AO20" s="48">
        <f t="shared" si="3"/>
        <v>0</v>
      </c>
      <c r="AP20" s="49">
        <f t="shared" si="2"/>
        <v>0</v>
      </c>
    </row>
    <row r="21" spans="29:42" ht="11.25">
      <c r="AC21" s="47" t="s">
        <v>112</v>
      </c>
      <c r="AD21" s="48">
        <f>AD8*$AD31</f>
        <v>0</v>
      </c>
      <c r="AE21" s="48">
        <f aca="true" t="shared" si="4" ref="AE21:AO21">AE8*$AD31</f>
        <v>0</v>
      </c>
      <c r="AF21" s="48">
        <f t="shared" si="4"/>
        <v>0</v>
      </c>
      <c r="AG21" s="48">
        <f t="shared" si="4"/>
        <v>0</v>
      </c>
      <c r="AH21" s="48">
        <f t="shared" si="4"/>
        <v>0</v>
      </c>
      <c r="AI21" s="48">
        <f t="shared" si="4"/>
        <v>0</v>
      </c>
      <c r="AJ21" s="48">
        <f t="shared" si="4"/>
        <v>0</v>
      </c>
      <c r="AK21" s="48">
        <f t="shared" si="4"/>
        <v>0</v>
      </c>
      <c r="AL21" s="48">
        <f t="shared" si="4"/>
        <v>0</v>
      </c>
      <c r="AM21" s="48">
        <f t="shared" si="4"/>
        <v>0</v>
      </c>
      <c r="AN21" s="48">
        <f t="shared" si="4"/>
        <v>0</v>
      </c>
      <c r="AO21" s="48">
        <f t="shared" si="4"/>
        <v>0</v>
      </c>
      <c r="AP21" s="49">
        <f t="shared" si="2"/>
        <v>0</v>
      </c>
    </row>
    <row r="22" spans="29:42" ht="11.25">
      <c r="AC22" s="47" t="s">
        <v>113</v>
      </c>
      <c r="AD22" s="48">
        <f>AD10*$AD32</f>
        <v>0</v>
      </c>
      <c r="AE22" s="48">
        <f aca="true" t="shared" si="5" ref="AE22:AO22">AE10*$AD32</f>
        <v>0</v>
      </c>
      <c r="AF22" s="48">
        <f t="shared" si="5"/>
        <v>0</v>
      </c>
      <c r="AG22" s="48">
        <f t="shared" si="5"/>
        <v>0</v>
      </c>
      <c r="AH22" s="48">
        <f t="shared" si="5"/>
        <v>0</v>
      </c>
      <c r="AI22" s="48">
        <f t="shared" si="5"/>
        <v>0</v>
      </c>
      <c r="AJ22" s="48">
        <f t="shared" si="5"/>
        <v>0</v>
      </c>
      <c r="AK22" s="48">
        <f t="shared" si="5"/>
        <v>0</v>
      </c>
      <c r="AL22" s="48">
        <f t="shared" si="5"/>
        <v>0</v>
      </c>
      <c r="AM22" s="48">
        <f t="shared" si="5"/>
        <v>0</v>
      </c>
      <c r="AN22" s="48">
        <f t="shared" si="5"/>
        <v>0</v>
      </c>
      <c r="AO22" s="48">
        <f t="shared" si="5"/>
        <v>0</v>
      </c>
      <c r="AP22" s="49">
        <f t="shared" si="2"/>
        <v>0</v>
      </c>
    </row>
    <row r="23" spans="29:42" ht="11.25">
      <c r="AC23" s="47" t="s">
        <v>105</v>
      </c>
      <c r="AD23" s="48">
        <f>AD12*$AD33</f>
        <v>0</v>
      </c>
      <c r="AE23" s="48">
        <f aca="true" t="shared" si="6" ref="AE23:AO23">AE12*$AD33</f>
        <v>0</v>
      </c>
      <c r="AF23" s="48">
        <f t="shared" si="6"/>
        <v>0</v>
      </c>
      <c r="AG23" s="48">
        <f t="shared" si="6"/>
        <v>0</v>
      </c>
      <c r="AH23" s="48">
        <f t="shared" si="6"/>
        <v>0</v>
      </c>
      <c r="AI23" s="48">
        <f t="shared" si="6"/>
        <v>0</v>
      </c>
      <c r="AJ23" s="48">
        <f t="shared" si="6"/>
        <v>0</v>
      </c>
      <c r="AK23" s="48">
        <f t="shared" si="6"/>
        <v>0</v>
      </c>
      <c r="AL23" s="48">
        <f t="shared" si="6"/>
        <v>0</v>
      </c>
      <c r="AM23" s="48">
        <f t="shared" si="6"/>
        <v>0</v>
      </c>
      <c r="AN23" s="48">
        <f t="shared" si="6"/>
        <v>0</v>
      </c>
      <c r="AO23" s="48">
        <f t="shared" si="6"/>
        <v>0</v>
      </c>
      <c r="AP23" s="49">
        <f t="shared" si="2"/>
        <v>0</v>
      </c>
    </row>
    <row r="24" spans="29:42" ht="11.25">
      <c r="AC24" s="47" t="s">
        <v>114</v>
      </c>
      <c r="AD24" s="48">
        <f>AD14*$AD34</f>
        <v>0</v>
      </c>
      <c r="AE24" s="48">
        <f>AE14*$AD34</f>
        <v>0</v>
      </c>
      <c r="AF24" s="48">
        <f aca="true" t="shared" si="7" ref="AF24:AO24">AF14*$AD34</f>
        <v>0</v>
      </c>
      <c r="AG24" s="48">
        <f t="shared" si="7"/>
        <v>0</v>
      </c>
      <c r="AH24" s="48">
        <f t="shared" si="7"/>
        <v>0</v>
      </c>
      <c r="AI24" s="48">
        <f t="shared" si="7"/>
        <v>0</v>
      </c>
      <c r="AJ24" s="48">
        <f t="shared" si="7"/>
        <v>0</v>
      </c>
      <c r="AK24" s="48">
        <f t="shared" si="7"/>
        <v>0</v>
      </c>
      <c r="AL24" s="48">
        <f t="shared" si="7"/>
        <v>0</v>
      </c>
      <c r="AM24" s="48">
        <f t="shared" si="7"/>
        <v>0</v>
      </c>
      <c r="AN24" s="48">
        <f t="shared" si="7"/>
        <v>0</v>
      </c>
      <c r="AO24" s="48">
        <f t="shared" si="7"/>
        <v>0</v>
      </c>
      <c r="AP24" s="49">
        <f t="shared" si="2"/>
        <v>0</v>
      </c>
    </row>
    <row r="25" spans="29:42" ht="12" thickBot="1">
      <c r="AC25" s="50" t="s">
        <v>115</v>
      </c>
      <c r="AD25" s="51">
        <f>AD16*$AD35</f>
        <v>0</v>
      </c>
      <c r="AE25" s="51">
        <f aca="true" t="shared" si="8" ref="AE25:AO25">AE16*$AD35</f>
        <v>0</v>
      </c>
      <c r="AF25" s="51">
        <f t="shared" si="8"/>
        <v>0</v>
      </c>
      <c r="AG25" s="51">
        <f t="shared" si="8"/>
        <v>0</v>
      </c>
      <c r="AH25" s="51">
        <f t="shared" si="8"/>
        <v>0</v>
      </c>
      <c r="AI25" s="51">
        <f t="shared" si="8"/>
        <v>0</v>
      </c>
      <c r="AJ25" s="51">
        <f t="shared" si="8"/>
        <v>0</v>
      </c>
      <c r="AK25" s="51">
        <f t="shared" si="8"/>
        <v>0</v>
      </c>
      <c r="AL25" s="51">
        <f t="shared" si="8"/>
        <v>0</v>
      </c>
      <c r="AM25" s="51">
        <f t="shared" si="8"/>
        <v>0</v>
      </c>
      <c r="AN25" s="51">
        <f t="shared" si="8"/>
        <v>0</v>
      </c>
      <c r="AO25" s="51">
        <f t="shared" si="8"/>
        <v>0</v>
      </c>
      <c r="AP25" s="52">
        <f t="shared" si="2"/>
        <v>0</v>
      </c>
    </row>
    <row r="26" spans="29:42" ht="12" thickBot="1">
      <c r="AC26" s="41" t="s">
        <v>81</v>
      </c>
      <c r="AD26" s="53">
        <f>SUM(AD19:AD25)</f>
        <v>0</v>
      </c>
      <c r="AE26" s="54">
        <f>SUM(AE19:AE25)</f>
        <v>0</v>
      </c>
      <c r="AF26" s="54">
        <f aca="true" t="shared" si="9" ref="AF26:AO26">SUM(AF19:AF25)</f>
        <v>0</v>
      </c>
      <c r="AG26" s="54">
        <f t="shared" si="9"/>
        <v>0</v>
      </c>
      <c r="AH26" s="54">
        <f t="shared" si="9"/>
        <v>0</v>
      </c>
      <c r="AI26" s="54">
        <f t="shared" si="9"/>
        <v>0</v>
      </c>
      <c r="AJ26" s="54">
        <f t="shared" si="9"/>
        <v>0</v>
      </c>
      <c r="AK26" s="54">
        <f t="shared" si="9"/>
        <v>0</v>
      </c>
      <c r="AL26" s="54">
        <f t="shared" si="9"/>
        <v>0</v>
      </c>
      <c r="AM26" s="54">
        <f t="shared" si="9"/>
        <v>0</v>
      </c>
      <c r="AN26" s="54">
        <f t="shared" si="9"/>
        <v>0</v>
      </c>
      <c r="AO26" s="54">
        <f t="shared" si="9"/>
        <v>0</v>
      </c>
      <c r="AP26" s="55">
        <f>SUM(AP19:AP25)</f>
        <v>0</v>
      </c>
    </row>
    <row r="27" ht="12" thickBot="1"/>
    <row r="28" spans="29:30" ht="4.5" customHeight="1">
      <c r="AC28" s="83"/>
      <c r="AD28" s="84" t="s">
        <v>96</v>
      </c>
    </row>
    <row r="29" spans="1:30" ht="15.75" customHeight="1">
      <c r="A29" s="98" t="s">
        <v>101</v>
      </c>
      <c r="AC29" s="85" t="s">
        <v>95</v>
      </c>
      <c r="AD29" s="86">
        <v>0.47</v>
      </c>
    </row>
    <row r="30" spans="29:30" ht="12">
      <c r="AC30" s="85" t="s">
        <v>94</v>
      </c>
      <c r="AD30" s="86">
        <v>2.2</v>
      </c>
    </row>
    <row r="31" spans="29:30" ht="12">
      <c r="AC31" s="85" t="s">
        <v>100</v>
      </c>
      <c r="AD31" s="86">
        <v>6</v>
      </c>
    </row>
    <row r="32" spans="29:30" ht="12">
      <c r="AC32" s="85" t="s">
        <v>93</v>
      </c>
      <c r="AD32" s="86">
        <v>0.36</v>
      </c>
    </row>
    <row r="33" spans="29:30" ht="12">
      <c r="AC33" s="85" t="s">
        <v>92</v>
      </c>
      <c r="AD33" s="86">
        <v>2.5</v>
      </c>
    </row>
    <row r="34" spans="29:30" ht="12">
      <c r="AC34" s="85" t="s">
        <v>91</v>
      </c>
      <c r="AD34" s="86">
        <v>2.3</v>
      </c>
    </row>
    <row r="35" spans="29:30" ht="12.75" thickBot="1">
      <c r="AC35" s="87" t="s">
        <v>88</v>
      </c>
      <c r="AD35" s="88">
        <v>2.6</v>
      </c>
    </row>
  </sheetData>
  <sheetProtection password="CC43" sheet="1" objects="1" scenarios="1"/>
  <printOptions/>
  <pageMargins left="0.787" right="0.787" top="0.24" bottom="0.21" header="0.512" footer="0.512"/>
  <pageSetup horizontalDpi="1200" verticalDpi="1200" orientation="portrait" paperSize="9" scale="48" r:id="rId2"/>
  <ignoredErrors>
    <ignoredError sqref="AJ13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BY51"/>
  <sheetViews>
    <sheetView view="pageBreakPreview" zoomScaleNormal="130" zoomScaleSheetLayoutView="100" zoomScalePageLayoutView="0" workbookViewId="0" topLeftCell="A1">
      <selection activeCell="AF40" sqref="AF40"/>
    </sheetView>
  </sheetViews>
  <sheetFormatPr defaultColWidth="9.00390625" defaultRowHeight="12"/>
  <cols>
    <col min="1" max="19" width="4.125" style="1" customWidth="1"/>
    <col min="20" max="20" width="6.00390625" style="1" bestFit="1" customWidth="1"/>
    <col min="21" max="23" width="4.125" style="1" customWidth="1"/>
    <col min="24" max="24" width="6.00390625" style="1" bestFit="1" customWidth="1"/>
    <col min="25" max="27" width="4.125" style="1" customWidth="1"/>
    <col min="28" max="28" width="6.00390625" style="1" bestFit="1" customWidth="1"/>
    <col min="29" max="30" width="4.125" style="1" customWidth="1"/>
    <col min="31" max="43" width="9.375" style="1" customWidth="1"/>
    <col min="44" max="48" width="9.375" style="56" customWidth="1"/>
    <col min="49" max="49" width="10.50390625" style="56" customWidth="1"/>
    <col min="50" max="50" width="11.00390625" style="56" customWidth="1"/>
    <col min="51" max="56" width="9.375" style="56" customWidth="1"/>
    <col min="57" max="16384" width="9.375" style="1" customWidth="1"/>
  </cols>
  <sheetData>
    <row r="1" spans="1:29" ht="13.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</row>
    <row r="2" spans="1:53" ht="13.5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125"/>
      <c r="R2" s="123" t="s">
        <v>119</v>
      </c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6"/>
      <c r="AL2" s="89" t="s">
        <v>99</v>
      </c>
      <c r="AM2" s="89"/>
      <c r="AN2" s="89"/>
      <c r="AO2" s="89"/>
      <c r="AP2" s="89"/>
      <c r="AQ2" s="90"/>
      <c r="AR2" s="91"/>
      <c r="AS2" s="91"/>
      <c r="AT2" s="91"/>
      <c r="AU2" s="91"/>
      <c r="AV2" s="91"/>
      <c r="AW2" s="91"/>
      <c r="AX2" s="91"/>
      <c r="AY2" s="91"/>
      <c r="AZ2" s="91"/>
      <c r="BA2" s="91"/>
    </row>
    <row r="3" spans="1:54" ht="13.5">
      <c r="A3" s="122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6"/>
      <c r="AL3" s="92" t="s">
        <v>90</v>
      </c>
      <c r="AM3" s="92"/>
      <c r="AN3" s="90"/>
      <c r="AO3" s="90"/>
      <c r="AP3" s="90"/>
      <c r="AQ3" s="90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59"/>
    </row>
    <row r="4" spans="1:77" ht="13.5">
      <c r="A4" s="122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6"/>
      <c r="AL4" s="93" t="s">
        <v>82</v>
      </c>
      <c r="AM4" s="93" t="s">
        <v>118</v>
      </c>
      <c r="AN4" s="93" t="s">
        <v>1</v>
      </c>
      <c r="AO4" s="93" t="s">
        <v>83</v>
      </c>
      <c r="AP4" s="93" t="s">
        <v>84</v>
      </c>
      <c r="AQ4" s="93" t="s">
        <v>3</v>
      </c>
      <c r="AR4" s="94" t="s">
        <v>85</v>
      </c>
      <c r="AS4" s="94" t="s">
        <v>86</v>
      </c>
      <c r="AT4" s="93" t="s">
        <v>37</v>
      </c>
      <c r="AU4" s="93" t="s">
        <v>87</v>
      </c>
      <c r="AV4" s="93" t="s">
        <v>67</v>
      </c>
      <c r="AW4" s="93" t="s">
        <v>127</v>
      </c>
      <c r="AX4" s="93" t="s">
        <v>128</v>
      </c>
      <c r="AY4" s="93" t="s">
        <v>98</v>
      </c>
      <c r="AZ4" s="93" t="s">
        <v>88</v>
      </c>
      <c r="BA4" s="93" t="s">
        <v>6</v>
      </c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</row>
    <row r="5" spans="1:53" ht="13.5">
      <c r="A5" s="122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6"/>
      <c r="AL5" s="93" t="str">
        <f>E6</f>
        <v>‐</v>
      </c>
      <c r="AM5" s="93">
        <f>G7</f>
        <v>0</v>
      </c>
      <c r="AN5" s="93">
        <f>S8</f>
        <v>0</v>
      </c>
      <c r="AO5" s="93">
        <f>D9</f>
        <v>0</v>
      </c>
      <c r="AP5" s="93">
        <f>D8</f>
        <v>0</v>
      </c>
      <c r="AQ5" s="93">
        <f>S8</f>
        <v>0</v>
      </c>
      <c r="AR5" s="93" t="b">
        <v>0</v>
      </c>
      <c r="AS5" s="93">
        <f>IF(AR5,1,K12)</f>
        <v>0</v>
      </c>
      <c r="AT5" s="93">
        <f>H13</f>
        <v>0</v>
      </c>
      <c r="AU5" s="93">
        <f>N13</f>
        <v>0</v>
      </c>
      <c r="AV5" s="93" t="str">
        <f>IF((AV6=TRUE)*(AV7=FALSE),"戸建",IF((AV6=FALSE)*(AV7=TRUE),"集合","ERROR"))</f>
        <v>ERROR</v>
      </c>
      <c r="AW5" s="93" t="str">
        <f>IF((AW6=TRUE)*(AW7=FALSE),"はい",IF((AW6=FALSE)*(AW7=TRUE),"いいえ","ERROR"))</f>
        <v>ERROR</v>
      </c>
      <c r="AX5" s="93" t="str">
        <f>IF((AX6=TRUE)*(AX7=FALSE),"はい",IF((AX6=FALSE)*(AX7=TRUE),"いいえ","ERROR"))</f>
        <v>ERROR</v>
      </c>
      <c r="AY5" s="93">
        <f>IF(AY7=TRUE,R19,"")</f>
      </c>
      <c r="AZ5" s="93">
        <f>IF(AZ6=TRUE,V19,"")</f>
      </c>
      <c r="BA5" s="93">
        <f>IF(BA6=TRUE,Z19,"")</f>
      </c>
    </row>
    <row r="6" spans="1:53" ht="15" customHeight="1">
      <c r="A6" s="122"/>
      <c r="B6" s="327" t="s">
        <v>1</v>
      </c>
      <c r="C6" s="327"/>
      <c r="D6" s="128" t="s">
        <v>34</v>
      </c>
      <c r="E6" s="352" t="s">
        <v>122</v>
      </c>
      <c r="F6" s="352"/>
      <c r="G6" s="352"/>
      <c r="H6" s="352"/>
      <c r="I6" s="352"/>
      <c r="J6" s="352"/>
      <c r="K6" s="353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30"/>
      <c r="AC6" s="126"/>
      <c r="AL6" s="57"/>
      <c r="AM6" s="57"/>
      <c r="AN6" s="57"/>
      <c r="AO6" s="57"/>
      <c r="AP6" s="57"/>
      <c r="AV6" s="58" t="b">
        <v>0</v>
      </c>
      <c r="AW6" s="58" t="b">
        <v>0</v>
      </c>
      <c r="AX6" s="58" t="b">
        <v>0</v>
      </c>
      <c r="AZ6" s="58" t="b">
        <v>0</v>
      </c>
      <c r="BA6" s="58" t="b">
        <v>0</v>
      </c>
    </row>
    <row r="7" spans="1:53" ht="15" customHeight="1">
      <c r="A7" s="122"/>
      <c r="B7" s="327"/>
      <c r="C7" s="327"/>
      <c r="D7" s="356" t="s">
        <v>117</v>
      </c>
      <c r="E7" s="357"/>
      <c r="F7" s="357"/>
      <c r="G7" s="358"/>
      <c r="H7" s="358"/>
      <c r="I7" s="358"/>
      <c r="J7" s="131" t="s">
        <v>118</v>
      </c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5"/>
      <c r="AC7" s="126"/>
      <c r="AL7" s="57"/>
      <c r="AM7" s="57"/>
      <c r="AN7" s="57"/>
      <c r="AO7" s="57"/>
      <c r="AP7" s="57"/>
      <c r="AV7" s="58" t="b">
        <v>0</v>
      </c>
      <c r="AW7" s="58" t="b">
        <v>0</v>
      </c>
      <c r="AX7" s="58" t="b">
        <v>0</v>
      </c>
      <c r="AY7" s="58" t="b">
        <v>0</v>
      </c>
      <c r="AZ7" s="58"/>
      <c r="BA7" s="58"/>
    </row>
    <row r="8" spans="1:29" ht="10.5" customHeight="1">
      <c r="A8" s="122"/>
      <c r="B8" s="325" t="s">
        <v>40</v>
      </c>
      <c r="C8" s="326"/>
      <c r="D8" s="343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5"/>
      <c r="P8" s="346" t="s">
        <v>3</v>
      </c>
      <c r="Q8" s="347"/>
      <c r="R8" s="348"/>
      <c r="S8" s="328"/>
      <c r="T8" s="329"/>
      <c r="U8" s="329"/>
      <c r="V8" s="329"/>
      <c r="W8" s="329"/>
      <c r="X8" s="329"/>
      <c r="Y8" s="329"/>
      <c r="Z8" s="329"/>
      <c r="AA8" s="329"/>
      <c r="AB8" s="330"/>
      <c r="AC8" s="126"/>
    </row>
    <row r="9" spans="1:29" ht="15" customHeight="1">
      <c r="A9" s="122"/>
      <c r="B9" s="327" t="s">
        <v>2</v>
      </c>
      <c r="C9" s="327"/>
      <c r="D9" s="337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9"/>
      <c r="P9" s="346"/>
      <c r="Q9" s="347"/>
      <c r="R9" s="348"/>
      <c r="S9" s="331"/>
      <c r="T9" s="332"/>
      <c r="U9" s="332"/>
      <c r="V9" s="332"/>
      <c r="W9" s="332"/>
      <c r="X9" s="332"/>
      <c r="Y9" s="332"/>
      <c r="Z9" s="332"/>
      <c r="AA9" s="332"/>
      <c r="AB9" s="333"/>
      <c r="AC9" s="126"/>
    </row>
    <row r="10" spans="1:29" ht="15" customHeight="1">
      <c r="A10" s="122"/>
      <c r="B10" s="327"/>
      <c r="C10" s="327"/>
      <c r="D10" s="340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2"/>
      <c r="P10" s="349"/>
      <c r="Q10" s="350"/>
      <c r="R10" s="351"/>
      <c r="S10" s="334"/>
      <c r="T10" s="335"/>
      <c r="U10" s="335"/>
      <c r="V10" s="335"/>
      <c r="W10" s="335"/>
      <c r="X10" s="335"/>
      <c r="Y10" s="335"/>
      <c r="Z10" s="335"/>
      <c r="AA10" s="335"/>
      <c r="AB10" s="336"/>
      <c r="AC10" s="126"/>
    </row>
    <row r="11" spans="1:29" ht="9" customHeight="1">
      <c r="A11" s="122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6"/>
    </row>
    <row r="12" spans="1:29" ht="14.25">
      <c r="A12" s="122"/>
      <c r="B12" s="251" t="s">
        <v>0</v>
      </c>
      <c r="C12" s="251"/>
      <c r="D12" s="251"/>
      <c r="E12" s="132"/>
      <c r="F12" s="362" t="s">
        <v>36</v>
      </c>
      <c r="G12" s="362"/>
      <c r="H12" s="362"/>
      <c r="I12" s="133" t="s">
        <v>35</v>
      </c>
      <c r="J12" s="134" t="s">
        <v>64</v>
      </c>
      <c r="K12" s="135"/>
      <c r="L12" s="136" t="s">
        <v>65</v>
      </c>
      <c r="M12" s="136"/>
      <c r="N12" s="133"/>
      <c r="O12" s="133"/>
      <c r="P12" s="137"/>
      <c r="Q12" s="127"/>
      <c r="R12" s="152" t="str">
        <f>IF((AR5=FALSE)*(AS5=0),"←家族人数が未記入です！",IF(((AR5=TRUE)*(H13=0)*(N13=0))+((K12&lt;&gt;0)*(H13=0)*(N13=0)),"←大人/こどもの人数も記入してください！"," "))</f>
        <v>←家族人数が未記入です！</v>
      </c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6"/>
    </row>
    <row r="13" spans="1:29" ht="13.5">
      <c r="A13" s="122"/>
      <c r="B13" s="251"/>
      <c r="C13" s="251"/>
      <c r="D13" s="251"/>
      <c r="E13" s="363" t="s">
        <v>37</v>
      </c>
      <c r="F13" s="239"/>
      <c r="G13" s="138" t="s">
        <v>64</v>
      </c>
      <c r="H13" s="139"/>
      <c r="I13" s="364" t="s">
        <v>66</v>
      </c>
      <c r="J13" s="364"/>
      <c r="K13" s="239" t="s">
        <v>38</v>
      </c>
      <c r="L13" s="239"/>
      <c r="M13" s="138" t="s">
        <v>64</v>
      </c>
      <c r="N13" s="140"/>
      <c r="O13" s="240" t="s">
        <v>66</v>
      </c>
      <c r="P13" s="241"/>
      <c r="Q13" s="127"/>
      <c r="R13" s="141" t="s">
        <v>39</v>
      </c>
      <c r="S13" s="141"/>
      <c r="T13" s="141"/>
      <c r="U13" s="141"/>
      <c r="V13" s="141"/>
      <c r="W13" s="141"/>
      <c r="X13" s="141"/>
      <c r="Y13" s="141"/>
      <c r="Z13" s="127"/>
      <c r="AA13" s="127"/>
      <c r="AB13" s="127"/>
      <c r="AC13" s="126"/>
    </row>
    <row r="14" spans="1:29" ht="8.25" customHeight="1">
      <c r="A14" s="122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6"/>
    </row>
    <row r="15" spans="1:29" ht="15" customHeight="1">
      <c r="A15" s="122"/>
      <c r="B15" s="127" t="s">
        <v>89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6"/>
    </row>
    <row r="16" spans="1:29" ht="6.75" customHeight="1">
      <c r="A16" s="122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6"/>
    </row>
    <row r="17" spans="1:29" ht="15" customHeight="1">
      <c r="A17" s="122"/>
      <c r="B17" s="245" t="s">
        <v>7</v>
      </c>
      <c r="C17" s="246"/>
      <c r="D17" s="246"/>
      <c r="E17" s="246"/>
      <c r="F17" s="246"/>
      <c r="G17" s="246"/>
      <c r="H17" s="246"/>
      <c r="I17" s="246"/>
      <c r="J17" s="246"/>
      <c r="K17" s="246"/>
      <c r="L17" s="247"/>
      <c r="M17" s="142"/>
      <c r="N17" s="248" t="s">
        <v>8</v>
      </c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50"/>
      <c r="AC17" s="126"/>
    </row>
    <row r="18" spans="1:29" ht="16.5" customHeight="1">
      <c r="A18" s="122"/>
      <c r="B18" s="311" t="s">
        <v>67</v>
      </c>
      <c r="C18" s="312"/>
      <c r="D18" s="312"/>
      <c r="E18" s="313"/>
      <c r="F18" s="311"/>
      <c r="G18" s="243" t="s">
        <v>4</v>
      </c>
      <c r="H18" s="243"/>
      <c r="I18" s="312"/>
      <c r="J18" s="243" t="s">
        <v>5</v>
      </c>
      <c r="K18" s="243"/>
      <c r="L18" s="244"/>
      <c r="M18" s="142"/>
      <c r="N18" s="319" t="s">
        <v>32</v>
      </c>
      <c r="O18" s="320"/>
      <c r="P18" s="321"/>
      <c r="Q18" s="143"/>
      <c r="R18" s="243" t="s">
        <v>31</v>
      </c>
      <c r="S18" s="243"/>
      <c r="T18" s="244"/>
      <c r="U18" s="144"/>
      <c r="V18" s="243" t="s">
        <v>33</v>
      </c>
      <c r="W18" s="243"/>
      <c r="X18" s="244"/>
      <c r="Y18" s="143"/>
      <c r="Z18" s="243" t="s">
        <v>6</v>
      </c>
      <c r="AA18" s="243"/>
      <c r="AB18" s="244"/>
      <c r="AC18" s="126"/>
    </row>
    <row r="19" spans="1:29" ht="16.5" customHeight="1">
      <c r="A19" s="122"/>
      <c r="B19" s="314"/>
      <c r="C19" s="315"/>
      <c r="D19" s="315"/>
      <c r="E19" s="316"/>
      <c r="F19" s="314"/>
      <c r="G19" s="317"/>
      <c r="H19" s="317"/>
      <c r="I19" s="315"/>
      <c r="J19" s="317"/>
      <c r="K19" s="317"/>
      <c r="L19" s="318"/>
      <c r="M19" s="142"/>
      <c r="N19" s="322"/>
      <c r="O19" s="323"/>
      <c r="P19" s="324"/>
      <c r="Q19" s="145" t="s">
        <v>64</v>
      </c>
      <c r="R19" s="242"/>
      <c r="S19" s="242"/>
      <c r="T19" s="146" t="s">
        <v>63</v>
      </c>
      <c r="U19" s="145" t="s">
        <v>64</v>
      </c>
      <c r="V19" s="242"/>
      <c r="W19" s="242"/>
      <c r="X19" s="146" t="s">
        <v>63</v>
      </c>
      <c r="Y19" s="145" t="s">
        <v>64</v>
      </c>
      <c r="Z19" s="242"/>
      <c r="AA19" s="242"/>
      <c r="AB19" s="146" t="s">
        <v>63</v>
      </c>
      <c r="AC19" s="126"/>
    </row>
    <row r="20" spans="1:29" ht="16.5" customHeight="1">
      <c r="A20" s="122"/>
      <c r="B20" s="153" t="str">
        <f>IF((AV6=FALSE)*(AV7=FALSE),"↑選択されていません！",IF((AV6=TRUE)*(AV7=TRUE),"↑２つ選択されています。"," "))</f>
        <v>↑選択されていません！</v>
      </c>
      <c r="C20" s="147"/>
      <c r="D20" s="147"/>
      <c r="E20" s="147"/>
      <c r="F20" s="148"/>
      <c r="G20" s="147"/>
      <c r="H20" s="147"/>
      <c r="I20" s="148"/>
      <c r="J20" s="147"/>
      <c r="K20" s="147"/>
      <c r="L20" s="147"/>
      <c r="M20" s="123"/>
      <c r="N20" s="127"/>
      <c r="O20" s="147"/>
      <c r="P20" s="147"/>
      <c r="Q20" s="154" t="str">
        <f>IF((AY7=TRUE)*(R19=0),"台数が未入力です！"," ")</f>
        <v> </v>
      </c>
      <c r="R20" s="127"/>
      <c r="S20" s="127"/>
      <c r="T20" s="127"/>
      <c r="U20" s="154" t="str">
        <f>IF((AZ6=TRUE)*(V19=0),"台数が未入力です！"," ")</f>
        <v> </v>
      </c>
      <c r="V20" s="127"/>
      <c r="W20" s="148"/>
      <c r="X20" s="147"/>
      <c r="Y20" s="154" t="str">
        <f>IF((BA6=TRUE)*(Z19=0),"台数が未入力です！"," ")</f>
        <v> </v>
      </c>
      <c r="Z20" s="148"/>
      <c r="AA20" s="147"/>
      <c r="AB20" s="147"/>
      <c r="AC20" s="126"/>
    </row>
    <row r="21" spans="1:29" ht="16.5" customHeight="1">
      <c r="A21" s="122"/>
      <c r="B21" s="365" t="s">
        <v>123</v>
      </c>
      <c r="C21" s="320"/>
      <c r="D21" s="320"/>
      <c r="E21" s="321"/>
      <c r="F21" s="311"/>
      <c r="G21" s="243" t="s">
        <v>125</v>
      </c>
      <c r="H21" s="243"/>
      <c r="I21" s="312"/>
      <c r="J21" s="243" t="s">
        <v>126</v>
      </c>
      <c r="K21" s="243"/>
      <c r="L21" s="244"/>
      <c r="M21" s="14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6"/>
    </row>
    <row r="22" spans="1:29" ht="16.5" customHeight="1">
      <c r="A22" s="122"/>
      <c r="B22" s="322"/>
      <c r="C22" s="323"/>
      <c r="D22" s="323"/>
      <c r="E22" s="324"/>
      <c r="F22" s="314"/>
      <c r="G22" s="317"/>
      <c r="H22" s="317"/>
      <c r="I22" s="315"/>
      <c r="J22" s="317"/>
      <c r="K22" s="317"/>
      <c r="L22" s="318"/>
      <c r="M22" s="14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6"/>
    </row>
    <row r="23" spans="1:29" ht="16.5" customHeight="1">
      <c r="A23" s="122"/>
      <c r="B23" s="164" t="str">
        <f>IF((AW6=FALSE)*(AW7=FALSE),"↑選択されていません！",IF((AW6=TRUE)*(AW7=TRUE),"↑２つ選択されています。"," "))</f>
        <v>↑選択されていません！</v>
      </c>
      <c r="C23" s="147"/>
      <c r="D23" s="147"/>
      <c r="E23" s="147"/>
      <c r="F23" s="148"/>
      <c r="G23" s="147"/>
      <c r="H23" s="147"/>
      <c r="I23" s="148"/>
      <c r="J23" s="147"/>
      <c r="K23" s="147"/>
      <c r="L23" s="147"/>
      <c r="M23" s="14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6"/>
    </row>
    <row r="24" spans="1:29" ht="16.5" customHeight="1">
      <c r="A24" s="122"/>
      <c r="B24" s="365" t="s">
        <v>124</v>
      </c>
      <c r="C24" s="312"/>
      <c r="D24" s="312"/>
      <c r="E24" s="313"/>
      <c r="F24" s="311"/>
      <c r="G24" s="243" t="s">
        <v>125</v>
      </c>
      <c r="H24" s="243"/>
      <c r="I24" s="312"/>
      <c r="J24" s="243" t="s">
        <v>126</v>
      </c>
      <c r="K24" s="243"/>
      <c r="L24" s="244"/>
      <c r="M24" s="14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6"/>
    </row>
    <row r="25" spans="1:29" ht="16.5" customHeight="1">
      <c r="A25" s="122"/>
      <c r="B25" s="314"/>
      <c r="C25" s="315"/>
      <c r="D25" s="315"/>
      <c r="E25" s="316"/>
      <c r="F25" s="314"/>
      <c r="G25" s="317"/>
      <c r="H25" s="317"/>
      <c r="I25" s="315"/>
      <c r="J25" s="317"/>
      <c r="K25" s="317"/>
      <c r="L25" s="318"/>
      <c r="M25" s="14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6"/>
    </row>
    <row r="26" spans="1:29" ht="16.5" customHeight="1">
      <c r="A26" s="149"/>
      <c r="B26" s="165" t="str">
        <f>IF((AX6=FALSE)*(AX7=FALSE),"↑選択されていません！",IF((AX6=TRUE)*(AX7=TRUE),"↑２つ選択されています。"," "))</f>
        <v>↑選択されていません！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1"/>
    </row>
    <row r="27" spans="1:29" ht="13.5">
      <c r="A27" s="2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2"/>
    </row>
    <row r="28" spans="1:29" ht="13.5">
      <c r="A28" s="2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3"/>
    </row>
    <row r="29" spans="1:29" ht="13.5">
      <c r="A29" s="2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3"/>
    </row>
    <row r="30" spans="1:29" ht="13.5">
      <c r="A30" s="2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3"/>
    </row>
    <row r="31" spans="1:29" ht="13.5">
      <c r="A31" s="2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3"/>
    </row>
    <row r="32" spans="1:29" ht="13.5">
      <c r="A32" s="24"/>
      <c r="B32" s="302" t="s">
        <v>1</v>
      </c>
      <c r="C32" s="302"/>
      <c r="D32" s="104" t="s">
        <v>34</v>
      </c>
      <c r="E32" s="309" t="s">
        <v>59</v>
      </c>
      <c r="F32" s="309"/>
      <c r="G32" s="309"/>
      <c r="H32" s="309"/>
      <c r="I32" s="310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3"/>
      <c r="AC32" s="23"/>
    </row>
    <row r="33" spans="1:29" ht="13.5">
      <c r="A33" s="24"/>
      <c r="B33" s="302"/>
      <c r="C33" s="302"/>
      <c r="D33" s="359" t="s">
        <v>117</v>
      </c>
      <c r="E33" s="360"/>
      <c r="F33" s="360"/>
      <c r="G33" s="361" t="s">
        <v>120</v>
      </c>
      <c r="H33" s="361"/>
      <c r="I33" s="361"/>
      <c r="J33" s="105" t="s">
        <v>118</v>
      </c>
      <c r="K33" s="309" t="s">
        <v>121</v>
      </c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10"/>
      <c r="AC33" s="23"/>
    </row>
    <row r="34" spans="1:29" ht="13.5">
      <c r="A34" s="24"/>
      <c r="B34" s="282" t="s">
        <v>40</v>
      </c>
      <c r="C34" s="283"/>
      <c r="D34" s="284" t="s">
        <v>61</v>
      </c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6"/>
      <c r="P34" s="287" t="s">
        <v>3</v>
      </c>
      <c r="Q34" s="288"/>
      <c r="R34" s="289"/>
      <c r="S34" s="293" t="s">
        <v>62</v>
      </c>
      <c r="T34" s="294"/>
      <c r="U34" s="294"/>
      <c r="V34" s="294"/>
      <c r="W34" s="294"/>
      <c r="X34" s="294"/>
      <c r="Y34" s="294"/>
      <c r="Z34" s="294"/>
      <c r="AA34" s="294"/>
      <c r="AB34" s="295"/>
      <c r="AC34" s="23"/>
    </row>
    <row r="35" spans="1:29" ht="13.5">
      <c r="A35" s="24"/>
      <c r="B35" s="302" t="s">
        <v>2</v>
      </c>
      <c r="C35" s="302"/>
      <c r="D35" s="303" t="s">
        <v>60</v>
      </c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5"/>
      <c r="P35" s="287"/>
      <c r="Q35" s="288"/>
      <c r="R35" s="289"/>
      <c r="S35" s="296"/>
      <c r="T35" s="297"/>
      <c r="U35" s="297"/>
      <c r="V35" s="297"/>
      <c r="W35" s="297"/>
      <c r="X35" s="297"/>
      <c r="Y35" s="297"/>
      <c r="Z35" s="297"/>
      <c r="AA35" s="297"/>
      <c r="AB35" s="298"/>
      <c r="AC35" s="23"/>
    </row>
    <row r="36" spans="1:29" ht="13.5">
      <c r="A36" s="24"/>
      <c r="B36" s="302"/>
      <c r="C36" s="302"/>
      <c r="D36" s="306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8"/>
      <c r="P36" s="290"/>
      <c r="Q36" s="291"/>
      <c r="R36" s="292"/>
      <c r="S36" s="299"/>
      <c r="T36" s="300"/>
      <c r="U36" s="300"/>
      <c r="V36" s="300"/>
      <c r="W36" s="300"/>
      <c r="X36" s="300"/>
      <c r="Y36" s="300"/>
      <c r="Z36" s="300"/>
      <c r="AA36" s="300"/>
      <c r="AB36" s="301"/>
      <c r="AC36" s="23"/>
    </row>
    <row r="37" spans="1:29" ht="13.5">
      <c r="A37" s="2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3"/>
    </row>
    <row r="38" spans="1:29" ht="13.5">
      <c r="A38" s="24"/>
      <c r="B38" s="272" t="s">
        <v>0</v>
      </c>
      <c r="C38" s="272"/>
      <c r="D38" s="272"/>
      <c r="E38" s="11"/>
      <c r="F38" s="273" t="s">
        <v>36</v>
      </c>
      <c r="G38" s="273"/>
      <c r="H38" s="273"/>
      <c r="I38" s="14" t="s">
        <v>35</v>
      </c>
      <c r="J38" s="32" t="s">
        <v>64</v>
      </c>
      <c r="K38" s="35">
        <v>4</v>
      </c>
      <c r="L38" s="33" t="s">
        <v>65</v>
      </c>
      <c r="M38" s="33"/>
      <c r="N38" s="14"/>
      <c r="O38" s="14"/>
      <c r="P38" s="15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3"/>
    </row>
    <row r="39" spans="1:29" ht="13.5">
      <c r="A39" s="24"/>
      <c r="B39" s="272"/>
      <c r="C39" s="272"/>
      <c r="D39" s="272"/>
      <c r="E39" s="274" t="s">
        <v>37</v>
      </c>
      <c r="F39" s="252"/>
      <c r="G39" s="31" t="s">
        <v>64</v>
      </c>
      <c r="H39" s="34">
        <v>2</v>
      </c>
      <c r="I39" s="281" t="s">
        <v>66</v>
      </c>
      <c r="J39" s="281"/>
      <c r="K39" s="252" t="s">
        <v>38</v>
      </c>
      <c r="L39" s="252"/>
      <c r="M39" s="31" t="s">
        <v>64</v>
      </c>
      <c r="N39" s="36">
        <v>2</v>
      </c>
      <c r="O39" s="253" t="s">
        <v>66</v>
      </c>
      <c r="P39" s="254"/>
      <c r="Q39" s="2"/>
      <c r="R39" s="30" t="s">
        <v>39</v>
      </c>
      <c r="S39" s="30"/>
      <c r="T39" s="30"/>
      <c r="U39" s="30"/>
      <c r="V39" s="30"/>
      <c r="W39" s="30"/>
      <c r="X39" s="30"/>
      <c r="Y39" s="30"/>
      <c r="Z39" s="2"/>
      <c r="AA39" s="2"/>
      <c r="AB39" s="2"/>
      <c r="AC39" s="23"/>
    </row>
    <row r="40" spans="1:29" ht="13.5">
      <c r="A40" s="2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23"/>
    </row>
    <row r="41" spans="1:29" ht="13.5">
      <c r="A41" s="24"/>
      <c r="B41" s="2" t="s">
        <v>30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3"/>
    </row>
    <row r="42" spans="1:29" ht="13.5">
      <c r="A42" s="2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3"/>
    </row>
    <row r="43" spans="1:29" ht="13.5">
      <c r="A43" s="24"/>
      <c r="B43" s="255" t="s">
        <v>7</v>
      </c>
      <c r="C43" s="256"/>
      <c r="D43" s="256"/>
      <c r="E43" s="256"/>
      <c r="F43" s="256"/>
      <c r="G43" s="256"/>
      <c r="H43" s="256"/>
      <c r="I43" s="256"/>
      <c r="J43" s="256"/>
      <c r="K43" s="256"/>
      <c r="L43" s="257"/>
      <c r="M43" s="26"/>
      <c r="N43" s="258" t="s">
        <v>8</v>
      </c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60"/>
      <c r="AC43" s="23"/>
    </row>
    <row r="44" spans="1:29" ht="13.5">
      <c r="A44" s="24"/>
      <c r="B44" s="275" t="s">
        <v>67</v>
      </c>
      <c r="C44" s="276"/>
      <c r="D44" s="276"/>
      <c r="E44" s="277"/>
      <c r="F44" s="275"/>
      <c r="G44" s="262" t="s">
        <v>4</v>
      </c>
      <c r="H44" s="262"/>
      <c r="I44" s="276"/>
      <c r="J44" s="262" t="s">
        <v>5</v>
      </c>
      <c r="K44" s="262"/>
      <c r="L44" s="263"/>
      <c r="M44" s="26"/>
      <c r="N44" s="264" t="s">
        <v>32</v>
      </c>
      <c r="O44" s="265"/>
      <c r="P44" s="266"/>
      <c r="Q44" s="8"/>
      <c r="R44" s="262" t="s">
        <v>31</v>
      </c>
      <c r="S44" s="262"/>
      <c r="T44" s="263"/>
      <c r="U44" s="29"/>
      <c r="V44" s="262" t="s">
        <v>33</v>
      </c>
      <c r="W44" s="262"/>
      <c r="X44" s="263"/>
      <c r="Y44" s="8"/>
      <c r="Z44" s="262" t="s">
        <v>6</v>
      </c>
      <c r="AA44" s="262"/>
      <c r="AB44" s="263"/>
      <c r="AC44" s="23"/>
    </row>
    <row r="45" spans="1:29" ht="13.5">
      <c r="A45" s="24"/>
      <c r="B45" s="278"/>
      <c r="C45" s="279"/>
      <c r="D45" s="279"/>
      <c r="E45" s="280"/>
      <c r="F45" s="278"/>
      <c r="G45" s="270"/>
      <c r="H45" s="270"/>
      <c r="I45" s="279"/>
      <c r="J45" s="270"/>
      <c r="K45" s="270"/>
      <c r="L45" s="271"/>
      <c r="M45" s="26"/>
      <c r="N45" s="267"/>
      <c r="O45" s="268"/>
      <c r="P45" s="269"/>
      <c r="Q45" s="27" t="s">
        <v>64</v>
      </c>
      <c r="R45" s="261">
        <v>2</v>
      </c>
      <c r="S45" s="261"/>
      <c r="T45" s="28" t="s">
        <v>63</v>
      </c>
      <c r="U45" s="27" t="s">
        <v>64</v>
      </c>
      <c r="V45" s="261"/>
      <c r="W45" s="261"/>
      <c r="X45" s="28" t="s">
        <v>63</v>
      </c>
      <c r="Y45" s="27" t="s">
        <v>64</v>
      </c>
      <c r="Z45" s="261"/>
      <c r="AA45" s="261"/>
      <c r="AB45" s="28" t="s">
        <v>63</v>
      </c>
      <c r="AC45" s="23"/>
    </row>
    <row r="46" spans="1:29" ht="13.5">
      <c r="A46" s="24"/>
      <c r="B46" s="4"/>
      <c r="C46" s="4"/>
      <c r="D46" s="4"/>
      <c r="E46" s="4"/>
      <c r="F46" s="3"/>
      <c r="G46" s="4"/>
      <c r="H46" s="4"/>
      <c r="I46" s="3"/>
      <c r="J46" s="4"/>
      <c r="K46" s="4"/>
      <c r="L46" s="4"/>
      <c r="M46" s="5"/>
      <c r="N46" s="2"/>
      <c r="O46" s="4"/>
      <c r="P46" s="4"/>
      <c r="Q46" s="2"/>
      <c r="R46" s="2"/>
      <c r="S46" s="2"/>
      <c r="T46" s="2"/>
      <c r="U46" s="2"/>
      <c r="V46" s="2"/>
      <c r="W46" s="3"/>
      <c r="X46" s="4"/>
      <c r="Y46" s="4"/>
      <c r="Z46" s="3"/>
      <c r="AA46" s="4"/>
      <c r="AB46" s="4"/>
      <c r="AC46" s="23"/>
    </row>
    <row r="47" spans="1:29" ht="13.5">
      <c r="A47" s="100"/>
      <c r="B47" s="366" t="s">
        <v>123</v>
      </c>
      <c r="C47" s="367"/>
      <c r="D47" s="367"/>
      <c r="E47" s="368"/>
      <c r="F47" s="275"/>
      <c r="G47" s="262" t="s">
        <v>125</v>
      </c>
      <c r="H47" s="262"/>
      <c r="I47" s="276"/>
      <c r="J47" s="262" t="s">
        <v>126</v>
      </c>
      <c r="K47" s="262"/>
      <c r="L47" s="263"/>
      <c r="M47" s="101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3"/>
    </row>
    <row r="48" spans="1:31" ht="13.5">
      <c r="A48" s="5"/>
      <c r="B48" s="369"/>
      <c r="C48" s="370"/>
      <c r="D48" s="370"/>
      <c r="E48" s="371"/>
      <c r="F48" s="278"/>
      <c r="G48" s="270"/>
      <c r="H48" s="270"/>
      <c r="I48" s="279"/>
      <c r="J48" s="270"/>
      <c r="K48" s="270"/>
      <c r="L48" s="271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99"/>
      <c r="AE48" s="99"/>
    </row>
    <row r="49" spans="1:31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</row>
    <row r="50" spans="1:31" ht="13.5">
      <c r="A50" s="99"/>
      <c r="B50" s="366" t="s">
        <v>129</v>
      </c>
      <c r="C50" s="367"/>
      <c r="D50" s="367"/>
      <c r="E50" s="368"/>
      <c r="F50" s="275"/>
      <c r="G50" s="262" t="s">
        <v>125</v>
      </c>
      <c r="H50" s="262"/>
      <c r="I50" s="276"/>
      <c r="J50" s="262" t="s">
        <v>126</v>
      </c>
      <c r="K50" s="262"/>
      <c r="L50" s="263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</row>
    <row r="51" spans="1:31" ht="13.5">
      <c r="A51" s="99"/>
      <c r="B51" s="369"/>
      <c r="C51" s="370"/>
      <c r="D51" s="370"/>
      <c r="E51" s="371"/>
      <c r="F51" s="278"/>
      <c r="G51" s="270"/>
      <c r="H51" s="270"/>
      <c r="I51" s="279"/>
      <c r="J51" s="270"/>
      <c r="K51" s="270"/>
      <c r="L51" s="271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</row>
  </sheetData>
  <sheetProtection/>
  <mergeCells count="82">
    <mergeCell ref="B47:E48"/>
    <mergeCell ref="F47:F48"/>
    <mergeCell ref="G47:H48"/>
    <mergeCell ref="I47:I48"/>
    <mergeCell ref="J47:L48"/>
    <mergeCell ref="B50:E51"/>
    <mergeCell ref="F50:F51"/>
    <mergeCell ref="G50:H51"/>
    <mergeCell ref="I50:I51"/>
    <mergeCell ref="J50:L51"/>
    <mergeCell ref="F21:F22"/>
    <mergeCell ref="G21:H22"/>
    <mergeCell ref="I21:I22"/>
    <mergeCell ref="J21:L22"/>
    <mergeCell ref="B24:E25"/>
    <mergeCell ref="F24:F25"/>
    <mergeCell ref="G24:H25"/>
    <mergeCell ref="I24:I25"/>
    <mergeCell ref="J24:L25"/>
    <mergeCell ref="K33:AB33"/>
    <mergeCell ref="K7:AB7"/>
    <mergeCell ref="D7:F7"/>
    <mergeCell ref="G7:I7"/>
    <mergeCell ref="D33:F33"/>
    <mergeCell ref="G33:I33"/>
    <mergeCell ref="F12:H12"/>
    <mergeCell ref="E13:F13"/>
    <mergeCell ref="I13:J13"/>
    <mergeCell ref="B21:E22"/>
    <mergeCell ref="B8:C8"/>
    <mergeCell ref="B6:C7"/>
    <mergeCell ref="B9:C10"/>
    <mergeCell ref="S8:AB10"/>
    <mergeCell ref="D9:O10"/>
    <mergeCell ref="D8:O8"/>
    <mergeCell ref="P8:R10"/>
    <mergeCell ref="E6:K6"/>
    <mergeCell ref="B32:C33"/>
    <mergeCell ref="E32:I32"/>
    <mergeCell ref="Z19:AA19"/>
    <mergeCell ref="B18:E19"/>
    <mergeCell ref="F18:F19"/>
    <mergeCell ref="G18:H19"/>
    <mergeCell ref="I18:I19"/>
    <mergeCell ref="J18:L19"/>
    <mergeCell ref="N18:P19"/>
    <mergeCell ref="V19:W19"/>
    <mergeCell ref="B34:C34"/>
    <mergeCell ref="D34:O34"/>
    <mergeCell ref="P34:R36"/>
    <mergeCell ref="S34:AB36"/>
    <mergeCell ref="B35:C36"/>
    <mergeCell ref="D35:O36"/>
    <mergeCell ref="R44:T44"/>
    <mergeCell ref="B38:D39"/>
    <mergeCell ref="F38:H38"/>
    <mergeCell ref="E39:F39"/>
    <mergeCell ref="B44:E45"/>
    <mergeCell ref="F44:F45"/>
    <mergeCell ref="G44:H45"/>
    <mergeCell ref="I44:I45"/>
    <mergeCell ref="R45:S45"/>
    <mergeCell ref="I39:J39"/>
    <mergeCell ref="K39:L39"/>
    <mergeCell ref="O39:P39"/>
    <mergeCell ref="B43:L43"/>
    <mergeCell ref="N43:AB43"/>
    <mergeCell ref="V45:W45"/>
    <mergeCell ref="Z45:AA45"/>
    <mergeCell ref="V44:X44"/>
    <mergeCell ref="Z44:AB44"/>
    <mergeCell ref="N44:P45"/>
    <mergeCell ref="J44:L45"/>
    <mergeCell ref="K13:L13"/>
    <mergeCell ref="O13:P13"/>
    <mergeCell ref="R19:S19"/>
    <mergeCell ref="R18:T18"/>
    <mergeCell ref="B17:L17"/>
    <mergeCell ref="N17:AB17"/>
    <mergeCell ref="V18:X18"/>
    <mergeCell ref="Z18:AB18"/>
    <mergeCell ref="B12:D13"/>
  </mergeCells>
  <dataValidations count="1">
    <dataValidation allowBlank="1" showInputMessage="1" showErrorMessage="1" imeMode="halfAlpha" sqref="E6:K6"/>
  </dataValidations>
  <printOptions/>
  <pageMargins left="0.787" right="0.787" top="0.47" bottom="0.63" header="0.21" footer="0.36"/>
  <pageSetup horizontalDpi="1200" verticalDpi="1200" orientation="landscape" paperSize="9" scale="7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ＩＴ推進課</dc:creator>
  <cp:keywords/>
  <dc:description/>
  <cp:lastModifiedBy>IT推進課</cp:lastModifiedBy>
  <cp:lastPrinted>2019-01-15T00:47:52Z</cp:lastPrinted>
  <dcterms:created xsi:type="dcterms:W3CDTF">2009-12-08T07:55:39Z</dcterms:created>
  <dcterms:modified xsi:type="dcterms:W3CDTF">2019-01-15T01:41:37Z</dcterms:modified>
  <cp:category/>
  <cp:version/>
  <cp:contentType/>
  <cp:contentStatus/>
</cp:coreProperties>
</file>