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235" windowHeight="8100" activeTab="0"/>
  </bookViews>
  <sheets>
    <sheet name="使い方" sheetId="1" r:id="rId1"/>
    <sheet name="判定表" sheetId="2" r:id="rId2"/>
  </sheets>
  <definedNames>
    <definedName name="_xlnm.Print_Area" localSheetId="0">'使い方'!$A$1:$O$157</definedName>
    <definedName name="_xlnm.Print_Area" localSheetId="1">'判定表'!$A$1:$N$50</definedName>
  </definedNames>
  <calcPr fullCalcOnLoad="1"/>
</workbook>
</file>

<file path=xl/comments2.xml><?xml version="1.0" encoding="utf-8"?>
<comments xmlns="http://schemas.openxmlformats.org/spreadsheetml/2006/main">
  <authors>
    <author>設備保安課設備指導係</author>
  </authors>
  <commentList>
    <comment ref="E5" authorId="0">
      <text>
        <r>
          <rPr>
            <b/>
            <sz val="9"/>
            <rFont val="ＭＳ Ｐゴシック"/>
            <family val="3"/>
          </rPr>
          <t>適合している場合に「○」を付けます。</t>
        </r>
        <r>
          <rPr>
            <sz val="9"/>
            <rFont val="ＭＳ Ｐゴシック"/>
            <family val="3"/>
          </rPr>
          <t xml:space="preserve">
</t>
        </r>
      </text>
    </comment>
    <comment ref="K6" authorId="0">
      <text>
        <r>
          <rPr>
            <b/>
            <sz val="9"/>
            <rFont val="ＭＳ Ｐゴシック"/>
            <family val="3"/>
          </rPr>
          <t>居室（建基法の居室）の合計面積を天井高さ毎に入力してください。</t>
        </r>
      </text>
    </comment>
    <comment ref="I6" authorId="0">
      <text>
        <r>
          <rPr>
            <b/>
            <sz val="9"/>
            <rFont val="ＭＳ Ｐゴシック"/>
            <family val="3"/>
          </rPr>
          <t>居室の天井高さをそれぞれ記入してください。</t>
        </r>
      </text>
    </comment>
    <comment ref="E6" authorId="0">
      <text>
        <r>
          <rPr>
            <b/>
            <sz val="9"/>
            <rFont val="ＭＳ Ｐゴシック"/>
            <family val="3"/>
          </rPr>
          <t>N5が&lt;OK&gt;の場合に「○」を付けてください。</t>
        </r>
      </text>
    </comment>
  </commentList>
</comments>
</file>

<file path=xl/sharedStrings.xml><?xml version="1.0" encoding="utf-8"?>
<sst xmlns="http://schemas.openxmlformats.org/spreadsheetml/2006/main" count="130" uniqueCount="112">
  <si>
    <t>避難開始時間</t>
  </si>
  <si>
    <t>基準避難時間</t>
  </si>
  <si>
    <t>要介助用具</t>
  </si>
  <si>
    <t>（第1号）</t>
  </si>
  <si>
    <t>（第3）</t>
  </si>
  <si>
    <t>○</t>
  </si>
  <si>
    <t>判  定</t>
  </si>
  <si>
    <t>階段移動距離</t>
  </si>
  <si>
    <t>入居者 1</t>
  </si>
  <si>
    <t>入居者 2</t>
  </si>
  <si>
    <t>入居者 3</t>
  </si>
  <si>
    <t>入居者 4</t>
  </si>
  <si>
    <t>入居者 5</t>
  </si>
  <si>
    <t>入居者 6</t>
  </si>
  <si>
    <t>入居者 7</t>
  </si>
  <si>
    <t>入居者 8</t>
  </si>
  <si>
    <t>入居者 9</t>
  </si>
  <si>
    <t>入居者 10</t>
  </si>
  <si>
    <t>入居者 11</t>
  </si>
  <si>
    <t>入居者 12</t>
  </si>
  <si>
    <t>入居者 13</t>
  </si>
  <si>
    <t>入居者 14</t>
  </si>
  <si>
    <t>入居者 15</t>
  </si>
  <si>
    <t>入居者避難時間</t>
  </si>
  <si>
    <t>所要避難時間</t>
  </si>
  <si>
    <t>上り</t>
  </si>
  <si>
    <t>下り</t>
  </si>
  <si>
    <t>入居者</t>
  </si>
  <si>
    <t>階段以外の
移動距離</t>
  </si>
  <si>
    <t>入居者
移動距離</t>
  </si>
  <si>
    <t>介助時間
（1）</t>
  </si>
  <si>
    <t>屋外避難時間
（3）</t>
  </si>
  <si>
    <t>延べ面積</t>
  </si>
  <si>
    <t>要介助用具
入居者</t>
  </si>
  <si>
    <t>避難所要時間
(第2号)</t>
  </si>
  <si>
    <t>要介助用具
入居者が0人</t>
  </si>
  <si>
    <t>要介助用具
入居者が1人</t>
  </si>
  <si>
    <t>○</t>
  </si>
  <si>
    <t>基本事項</t>
  </si>
  <si>
    <t>傾斜天井にあっては、その部分の平均高さにより算定してください。</t>
  </si>
  <si>
    <t>その他</t>
  </si>
  <si>
    <t>STEP１</t>
  </si>
  <si>
    <t>STEP２</t>
  </si>
  <si>
    <t>STEP５</t>
  </si>
  <si>
    <t>STEP６</t>
  </si>
  <si>
    <t>●</t>
  </si>
  <si>
    <t>ア</t>
  </si>
  <si>
    <t>イ</t>
  </si>
  <si>
    <t>ウ</t>
  </si>
  <si>
    <t>エ</t>
  </si>
  <si>
    <t>オ</t>
  </si>
  <si>
    <t>歩行距離は物理上の最短距離ではなく、壁や歩行の障害となる物品を避けて、実際に人が歩く動線により測定した距離であり、幅員が3m以下の廊下や階段・傾斜路の動線は、その中央を通行する動線によって測定した距離としてください。</t>
  </si>
  <si>
    <t>居室の容積の算定にあたっては、天井の高さ別にそれぞれの面積（４か所まで対応しています。）により算定したものを合算します。</t>
  </si>
  <si>
    <t>全ての入居者の避難には、介助者１名の付き添いが必要なものとして算定してください。</t>
  </si>
  <si>
    <t>ア</t>
  </si>
  <si>
    <t>◇  判  定  表</t>
  </si>
  <si>
    <t>火災室を経由して駆けつけることはできません。</t>
  </si>
  <si>
    <t>イ</t>
  </si>
  <si>
    <t>介助者駆けつけ時間</t>
  </si>
  <si>
    <t>全員避難時間</t>
  </si>
  <si>
    <t>全員避難時間
(1)+(3)</t>
  </si>
  <si>
    <t>介助者は、１人で全ての入居者を避難させることとして算定します。</t>
  </si>
  <si>
    <t>近隣協力者を介助者とすることはできません。</t>
  </si>
  <si>
    <t>入居者は、１５人まで対応できます。</t>
  </si>
  <si>
    <t>＜入居者が３人の例です。＞</t>
  </si>
  <si>
    <t>火災発生時、2分以内に駆けつけることができる（消防機関へ通報する火災報知設備により自動で火災の発生を知らせる措置を講じた場合に限ります。）施設関係者は、介助者とすることができます。その場合の駆けつけ時間の算定の起点は、施設関係者自宅等の就寝場所の最遠を起点としてください。</t>
  </si>
  <si>
    <t>エ</t>
  </si>
  <si>
    <t>ウ</t>
  </si>
  <si>
    <t>基準時間（平成26年消防庁告示第4号（以下「避難告示」といいます。）第3関係）</t>
  </si>
  <si>
    <t>介助者の駆けつけ時間（避難告示第2第2号（1）関係）</t>
  </si>
  <si>
    <t>介護用具（避難告示第2第2号（2）関係）</t>
  </si>
  <si>
    <t>二人目以降の駆けつけ時間の算定は、屋外又は避難上安全な避難場所を起点とした最短距離としてください。</t>
  </si>
  <si>
    <t>カ</t>
  </si>
  <si>
    <t>入居者の避難時間（避難告示第2第2号（3）関係）</t>
  </si>
  <si>
    <t>キ</t>
  </si>
  <si>
    <t>介助者は、通常の出入口のほか踏み面からの高さが1.2m以下の鍵を用いずに開けることができる開口部を経由した最短距離で算定できます。</t>
  </si>
  <si>
    <t>想定出火室</t>
  </si>
  <si>
    <t>※ 要介護用具入居者が1人以下の場合は、次の1人又は0人の枠に「○」を入力してください。</t>
  </si>
  <si>
    <t>１  壁天井・室内仕上げが難燃材料以上</t>
  </si>
  <si>
    <t>２  床面から天井までの高さ</t>
  </si>
  <si>
    <t>×居室の面積</t>
  </si>
  <si>
    <t>≧200立方m</t>
  </si>
  <si>
    <t>全ての居室をそれぞれ火災発生室（各1室）として、全てのケースについて判定してください。
※ 一つでもスプリンクラー設備が必要となった場合は、全体にスプリンクラー設備の設置が必要となりますので、以降のケースについて判定をする必要はありません。</t>
  </si>
  <si>
    <t>介助用具時間
（2）</t>
  </si>
  <si>
    <t>単位等は自動で付きますので入力しないでください。（数字以外を入力すると正しく計算されません。）</t>
  </si>
  <si>
    <t>カ</t>
  </si>
  <si>
    <t>◇  所要避難時間算定表</t>
  </si>
  <si>
    <t>○</t>
  </si>
  <si>
    <t>想定出火室毎に算定し、その都度「判定表」・「所要避難算定表」を印刷してください。</t>
  </si>
  <si>
    <t>印刷した「判定表」・「所要避難算定表」に判定に使用した平面図、矩形図、その他必要な資料を添付してください。</t>
  </si>
  <si>
    <t>入力したデータは、一部又はその全てを一括消去することができます。</t>
  </si>
  <si>
    <t>ウ</t>
  </si>
  <si>
    <t>入居者の移動距離は、出入口等から最遠の場所を起点として屋外又は避難上安全な次の場所までの最短距離としてください。</t>
  </si>
  <si>
    <t>避難上安全な場所とは渡り廊下の基準により消防用設備等について別棟の取り扱いとなる一方の建物の当該渡り廊下接続部分以降が該当します。</t>
  </si>
  <si>
    <t>STEP３</t>
  </si>
  <si>
    <t>STEP４</t>
  </si>
  <si>
    <t>「判定表」に出火室名、居室の面積、天井高さ及び延べ面積を入力します。</t>
  </si>
  <si>
    <r>
      <t>「判定表」に戻り、「要介助用具入居者」の数が「</t>
    </r>
    <r>
      <rPr>
        <b/>
        <sz val="11"/>
        <color indexed="60"/>
        <rFont val="HG丸ｺﾞｼｯｸM-PRO"/>
        <family val="3"/>
      </rPr>
      <t>１人</t>
    </r>
    <r>
      <rPr>
        <sz val="11"/>
        <color indexed="8"/>
        <rFont val="HG丸ｺﾞｼｯｸM-PRO"/>
        <family val="3"/>
      </rPr>
      <t>」又は「</t>
    </r>
    <r>
      <rPr>
        <b/>
        <sz val="11"/>
        <color indexed="60"/>
        <rFont val="HG丸ｺﾞｼｯｸM-PRO"/>
        <family val="3"/>
      </rPr>
      <t>０人</t>
    </r>
    <r>
      <rPr>
        <sz val="11"/>
        <color indexed="8"/>
        <rFont val="HG丸ｺﾞｼｯｸM-PRO"/>
        <family val="3"/>
      </rPr>
      <t>」の場合は、その下の該当セルのいずれかに「○」を付けてください。</t>
    </r>
  </si>
  <si>
    <t>「判定表」に入居者の数が集計されていますので確認してください。</t>
  </si>
  <si>
    <t>ア</t>
  </si>
  <si>
    <t>車いす、その他の避難の際にベッド等から移乗を要する用具をいいます。</t>
  </si>
  <si>
    <t>イ</t>
  </si>
  <si>
    <t>居室とは、居住、執務、作業、集会、娯楽等の目的で継続的に使用される部屋をいい、事務室、会議室、調理室、食堂、診察室、リハビリ室、作業室、汚物処理室、洗濯室、浴室（継続して使用するものが該当し、一時的に使用するものや住宅部分及び個室に設けるものは除かれます。）、宿直室、カラオケ室、遊戯室、談話室、相談室、個室等が該当しますが、玄関、廊下、階段室、エレベーター室、パイプシャフト、ダムウエーター、便所、洗面所、脱衣室、湯沸し室、車庫、更衣室等は含まれません。</t>
  </si>
  <si>
    <t>新築等で、介護用具を必要とする人数が確定していない場合は、すべての入居者に対して介護用具が必要として算定してください。</t>
  </si>
  <si>
    <t>入力できるところは、緑色のセルだけです。</t>
  </si>
  <si>
    <t>オ</t>
  </si>
  <si>
    <t xml:space="preserve">「所要避難時間算定表」に入居者別にそれぞれの距離及び介護用具の要非（必要な場合は「○」）を付けてください。
</t>
  </si>
  <si>
    <r>
      <t>以上の入力で、避難所要時間が避難基準時間以上で</t>
    </r>
    <r>
      <rPr>
        <b/>
        <sz val="11"/>
        <color indexed="60"/>
        <rFont val="HG丸ｺﾞｼｯｸM-PRO"/>
        <family val="3"/>
      </rPr>
      <t>＜スプリンクラー設備要設置＞</t>
    </r>
    <r>
      <rPr>
        <sz val="11"/>
        <color indexed="8"/>
        <rFont val="HG丸ｺﾞｼｯｸM-PRO"/>
        <family val="3"/>
      </rPr>
      <t>、下回ると</t>
    </r>
    <r>
      <rPr>
        <b/>
        <sz val="11"/>
        <color indexed="17"/>
        <rFont val="HG丸ｺﾞｼｯｸM-PRO"/>
        <family val="3"/>
      </rPr>
      <t>＜スプリンクラー設備不要＞</t>
    </r>
    <r>
      <rPr>
        <sz val="11"/>
        <color indexed="8"/>
        <rFont val="HG丸ｺﾞｼｯｸM-PRO"/>
        <family val="3"/>
      </rPr>
      <t>と判定結果が表示されます。</t>
    </r>
  </si>
  <si>
    <t>「印刷」ボタンで印刷ができますので、想定出火室毎に印刷してください。又、「駆けつけ・避難時間データクリア」で介助者等の移動距離データのみが消去され、「全データクリア」ボタンで全ての入力データが消去されます。</t>
  </si>
  <si>
    <t>他の居室を経由して避難することはできません。</t>
  </si>
  <si>
    <t>一人目の入居者に対する駆けつけ時間の算定は、事務室、宿直室又は当直室等のもっぱら当該介護職員が使用する居室のうち、最も滞在時間が長い居室の最遠部分を起点として介助者の居室の出入口等から最遠の場所までの最短距離としてください。</t>
  </si>
  <si>
    <t>避難限界時間判定ソフト  使用マニュアル</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</si>
</sst>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m&quot;"/>
    <numFmt numFmtId="177" formatCode="0.00&quot;㎡&quot;"/>
    <numFmt numFmtId="178" formatCode="&quot;＝&quot;0.00&quot;立方m&quot;"/>
    <numFmt numFmtId="179" formatCode="0&quot;分&quot;"/>
    <numFmt numFmtId="180" formatCode="0.00&quot;分&quot;"/>
    <numFmt numFmtId="181" formatCode="&quot;計&quot;\ 0.00&quot;分&quot;"/>
    <numFmt numFmtId="182" formatCode="\ 0.00&quot;分&quot;"/>
    <numFmt numFmtId="183" formatCode="0.000000000000000_ "/>
    <numFmt numFmtId="184" formatCode="0&quot;人&quot;"/>
    <numFmt numFmtId="185" formatCode="&quot;①&quot;\ \ 0.00&quot;m&quot;"/>
    <numFmt numFmtId="186" formatCode="&quot;②&quot;\ \ 0.00&quot;m&quot;"/>
    <numFmt numFmtId="187" formatCode="&quot;③&quot;\ \ 0.00&quot;m&quot;"/>
    <numFmt numFmtId="188" formatCode="&quot;④&quot;\ \ 0.00&quot;m&quot;"/>
  </numFmts>
  <fonts count="9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b/>
      <sz val="9"/>
      <name val="ＭＳ Ｐゴシック"/>
      <family val="3"/>
    </font>
    <font>
      <sz val="11"/>
      <color indexed="8"/>
      <name val="HG丸ｺﾞｼｯｸM-PRO"/>
      <family val="3"/>
    </font>
    <font>
      <b/>
      <sz val="11"/>
      <color indexed="60"/>
      <name val="HG丸ｺﾞｼｯｸM-PRO"/>
      <family val="3"/>
    </font>
    <font>
      <b/>
      <sz val="11"/>
      <color indexed="17"/>
      <name val="HG丸ｺﾞｼｯｸM-PRO"/>
      <family val="3"/>
    </font>
    <font>
      <sz val="11"/>
      <color indexed="57"/>
      <name val="ＭＳ Ｐゴシック"/>
      <family val="3"/>
    </font>
    <font>
      <b/>
      <sz val="12"/>
      <color indexed="57"/>
      <name val="HG丸ｺﾞｼｯｸM-PRO"/>
      <family val="3"/>
    </font>
    <font>
      <b/>
      <sz val="12"/>
      <color indexed="48"/>
      <name val="HG丸ｺﾞｼｯｸM-PRO"/>
      <family val="3"/>
    </font>
    <font>
      <b/>
      <sz val="12"/>
      <color indexed="16"/>
      <name val="HG丸ｺﾞｼｯｸM-PRO"/>
      <family val="3"/>
    </font>
    <font>
      <b/>
      <sz val="10"/>
      <name val="ＭＳ Ｐゴシック"/>
      <family val="3"/>
    </font>
    <font>
      <b/>
      <sz val="11"/>
      <color indexed="8"/>
      <name val="ＭＳ Ｐゴシック"/>
      <family val="3"/>
    </font>
    <font>
      <sz val="11"/>
      <color indexed="55"/>
      <name val="ＭＳ Ｐゴシック"/>
      <family val="3"/>
    </font>
    <font>
      <sz val="11"/>
      <color indexed="30"/>
      <name val="ＭＳ Ｐゴシック"/>
      <family val="3"/>
    </font>
    <font>
      <sz val="11"/>
      <color indexed="50"/>
      <name val="ＭＳ Ｐゴシック"/>
      <family val="3"/>
    </font>
    <font>
      <sz val="11"/>
      <color indexed="17"/>
      <name val="ＭＳ Ｐゴシック"/>
      <family val="3"/>
    </font>
    <font>
      <b/>
      <sz val="11"/>
      <color indexed="60"/>
      <name val="ＭＳ Ｐゴシック"/>
      <family val="3"/>
    </font>
    <font>
      <b/>
      <sz val="11"/>
      <color indexed="17"/>
      <name val="ＭＳ Ｐゴシック"/>
      <family val="3"/>
    </font>
    <font>
      <sz val="11"/>
      <color indexed="56"/>
      <name val="ＭＳ Ｐゴシック"/>
      <family val="3"/>
    </font>
    <font>
      <sz val="11"/>
      <color indexed="60"/>
      <name val="ＭＳ Ｐゴシック"/>
      <family val="3"/>
    </font>
    <font>
      <sz val="11"/>
      <color indexed="60"/>
      <name val="HG丸ｺﾞｼｯｸM-PRO"/>
      <family val="3"/>
    </font>
    <font>
      <b/>
      <sz val="14"/>
      <name val="ＭＳ Ｐゴシック"/>
      <family val="3"/>
    </font>
    <font>
      <sz val="24"/>
      <color indexed="8"/>
      <name val="HG丸ｺﾞｼｯｸM-PRO"/>
      <family val="3"/>
    </font>
    <font>
      <sz val="11"/>
      <color indexed="22"/>
      <name val="ＭＳ Ｐゴシック"/>
      <family val="3"/>
    </font>
    <font>
      <sz val="11"/>
      <color indexed="36"/>
      <name val="ＭＳ Ｐゴシック"/>
      <family val="3"/>
    </font>
    <font>
      <sz val="11"/>
      <color indexed="16"/>
      <name val="ＭＳ Ｐゴシック"/>
      <family val="3"/>
    </font>
    <font>
      <sz val="11"/>
      <color indexed="9"/>
      <name val="ＭＳ Ｐゴシック"/>
      <family val="3"/>
    </font>
    <font>
      <sz val="24"/>
      <color indexed="17"/>
      <name val="HG丸ｺﾞｼｯｸM-PRO"/>
      <family val="3"/>
    </font>
    <font>
      <sz val="14"/>
      <color indexed="56"/>
      <name val="ＭＳ Ｐゴシック"/>
      <family val="3"/>
    </font>
    <font>
      <b/>
      <sz val="16"/>
      <color indexed="56"/>
      <name val="ＭＳ Ｐゴシック"/>
      <family val="3"/>
    </font>
    <font>
      <b/>
      <sz val="16"/>
      <color indexed="17"/>
      <name val="ＭＳ Ｐゴシック"/>
      <family val="3"/>
    </font>
    <font>
      <b/>
      <sz val="10"/>
      <color indexed="60"/>
      <name val="HG丸ｺﾞｼｯｸM-PRO"/>
      <family val="3"/>
    </font>
    <font>
      <sz val="24"/>
      <color indexed="60"/>
      <name val="HG丸ｺﾞｼｯｸM-PRO"/>
      <family val="3"/>
    </font>
    <font>
      <b/>
      <sz val="11"/>
      <color indexed="56"/>
      <name val="ＭＳ Ｐゴシック"/>
      <family val="3"/>
    </font>
    <font>
      <b/>
      <sz val="12"/>
      <color indexed="17"/>
      <name val="ＭＳ Ｐゴシック"/>
      <family val="3"/>
    </font>
    <font>
      <sz val="24"/>
      <color indexed="5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S UI Gothic"/>
      <family val="3"/>
    </font>
    <font>
      <b/>
      <sz val="20"/>
      <color indexed="22"/>
      <name val="HG丸ｺﾞｼｯｸM-PRO"/>
      <family val="3"/>
    </font>
    <font>
      <b/>
      <sz val="20"/>
      <color indexed="10"/>
      <name val="ＭＳ Ｐゴシック"/>
      <family val="3"/>
    </font>
    <font>
      <sz val="7"/>
      <color indexed="8"/>
      <name val="ＭＳ 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7000396251678"/>
      <name val="Calibri"/>
      <family val="3"/>
    </font>
    <font>
      <sz val="11"/>
      <color rgb="FF0070C0"/>
      <name val="Calibri"/>
      <family val="3"/>
    </font>
    <font>
      <sz val="11"/>
      <color rgb="FF92D050"/>
      <name val="Calibri"/>
      <family val="3"/>
    </font>
    <font>
      <sz val="11"/>
      <color rgb="FF00B050"/>
      <name val="Calibri"/>
      <family val="3"/>
    </font>
    <font>
      <sz val="11"/>
      <name val="Calibri"/>
      <family val="3"/>
    </font>
    <font>
      <sz val="11"/>
      <color theme="0" tint="-0.3499799966812134"/>
      <name val="Calibri"/>
      <family val="3"/>
    </font>
    <font>
      <b/>
      <sz val="11"/>
      <color rgb="FFC00000"/>
      <name val="Calibri"/>
      <family val="3"/>
    </font>
    <font>
      <b/>
      <sz val="11"/>
      <color rgb="FF00B050"/>
      <name val="Calibri"/>
      <family val="3"/>
    </font>
    <font>
      <sz val="11"/>
      <color rgb="FF002060"/>
      <name val="Calibri"/>
      <family val="3"/>
    </font>
    <font>
      <sz val="11"/>
      <color theme="9" tint="-0.4999699890613556"/>
      <name val="Calibri"/>
      <family val="3"/>
    </font>
    <font>
      <sz val="11"/>
      <color theme="1"/>
      <name val="HG丸ｺﾞｼｯｸM-PRO"/>
      <family val="3"/>
    </font>
    <font>
      <sz val="11"/>
      <color theme="5" tint="-0.24997000396251678"/>
      <name val="HG丸ｺﾞｼｯｸM-PRO"/>
      <family val="3"/>
    </font>
    <font>
      <b/>
      <sz val="11"/>
      <color theme="9" tint="-0.4999699890613556"/>
      <name val="Calibri"/>
      <family val="3"/>
    </font>
    <font>
      <b/>
      <sz val="14"/>
      <name val="Calibri"/>
      <family val="3"/>
    </font>
    <font>
      <sz val="24"/>
      <color theme="1"/>
      <name val="HG丸ｺﾞｼｯｸM-PRO"/>
      <family val="3"/>
    </font>
    <font>
      <sz val="11"/>
      <color theme="0" tint="-0.04997999966144562"/>
      <name val="Calibri"/>
      <family val="3"/>
    </font>
    <font>
      <sz val="11"/>
      <color rgb="FF7030A0"/>
      <name val="Calibri"/>
      <family val="3"/>
    </font>
    <font>
      <sz val="11"/>
      <color theme="5" tint="-0.4999699890613556"/>
      <name val="Calibri"/>
      <family val="3"/>
    </font>
    <font>
      <sz val="24"/>
      <color rgb="FF00B050"/>
      <name val="HG丸ｺﾞｼｯｸM-PRO"/>
      <family val="3"/>
    </font>
    <font>
      <sz val="14"/>
      <color rgb="FF002060"/>
      <name val="Calibri"/>
      <family val="3"/>
    </font>
    <font>
      <sz val="24"/>
      <color rgb="FF002060"/>
      <name val="Calibri"/>
      <family val="3"/>
    </font>
    <font>
      <b/>
      <sz val="11"/>
      <color rgb="FF002060"/>
      <name val="Calibri"/>
      <family val="3"/>
    </font>
    <font>
      <b/>
      <sz val="12"/>
      <color rgb="FF00B050"/>
      <name val="Calibri"/>
      <family val="3"/>
    </font>
    <font>
      <b/>
      <sz val="16"/>
      <color rgb="FF002060"/>
      <name val="Calibri"/>
      <family val="3"/>
    </font>
    <font>
      <b/>
      <sz val="16"/>
      <color rgb="FF00B050"/>
      <name val="Calibri"/>
      <family val="3"/>
    </font>
    <font>
      <b/>
      <sz val="10"/>
      <color rgb="FFC00000"/>
      <name val="HG丸ｺﾞｼｯｸM-PRO"/>
      <family val="3"/>
    </font>
    <font>
      <sz val="24"/>
      <color rgb="FFC00000"/>
      <name val="HG丸ｺﾞｼｯｸM-PRO"/>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AFF47C"/>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bottom style="hair"/>
    </border>
    <border>
      <left/>
      <right style="medium"/>
      <top style="hair"/>
      <bottom style="hair"/>
    </border>
    <border>
      <left/>
      <right style="medium"/>
      <top style="hair"/>
      <bottom style="medium"/>
    </border>
    <border>
      <left/>
      <right style="thin"/>
      <top style="thin"/>
      <bottom style="hair"/>
    </border>
    <border>
      <left/>
      <right style="thin"/>
      <top/>
      <bottom style="hair"/>
    </border>
    <border>
      <left/>
      <right style="thin"/>
      <top/>
      <bottom style="medium"/>
    </border>
    <border>
      <left style="thick">
        <color rgb="FF002060"/>
      </left>
      <right style="thick">
        <color rgb="FF002060"/>
      </right>
      <top style="thick">
        <color rgb="FF002060"/>
      </top>
      <bottom style="thick">
        <color rgb="FF002060"/>
      </bottom>
    </border>
    <border>
      <left/>
      <right style="thick">
        <color rgb="FFC00000"/>
      </right>
      <top/>
      <bottom/>
    </border>
    <border>
      <left/>
      <right/>
      <top/>
      <bottom style="thick">
        <color rgb="FFC00000"/>
      </bottom>
    </border>
    <border>
      <left/>
      <right style="thin">
        <color rgb="FFC00000"/>
      </right>
      <top style="thick">
        <color rgb="FFC00000"/>
      </top>
      <bottom style="thick">
        <color rgb="FFC00000"/>
      </bottom>
    </border>
    <border>
      <left style="thick">
        <color rgb="FFC00000"/>
      </left>
      <right style="thick">
        <color rgb="FFC00000"/>
      </right>
      <top style="thick">
        <color rgb="FFC00000"/>
      </top>
      <bottom style="thick">
        <color rgb="FFC00000"/>
      </bottom>
    </border>
    <border>
      <left/>
      <right style="hair">
        <color theme="0" tint="-0.4999699890613556"/>
      </right>
      <top style="thin"/>
      <bottom style="hair"/>
    </border>
    <border>
      <left/>
      <right style="hair">
        <color theme="0" tint="-0.4999699890613556"/>
      </right>
      <top style="hair"/>
      <bottom style="hair"/>
    </border>
    <border>
      <left/>
      <right style="hair">
        <color theme="0" tint="-0.4999699890613556"/>
      </right>
      <top style="hair"/>
      <bottom style="medium"/>
    </border>
    <border>
      <left style="medium"/>
      <right style="hair">
        <color theme="0" tint="-0.4999699890613556"/>
      </right>
      <top style="thin"/>
      <bottom style="hair"/>
    </border>
    <border>
      <left style="medium"/>
      <right style="hair">
        <color theme="0" tint="-0.4999699890613556"/>
      </right>
      <top style="hair"/>
      <bottom style="hair"/>
    </border>
    <border>
      <left style="medium"/>
      <right style="hair">
        <color theme="0" tint="-0.4999699890613556"/>
      </right>
      <top style="hair"/>
      <bottom style="medium"/>
    </border>
    <border>
      <left style="thin"/>
      <right style="thin"/>
      <top style="thin"/>
      <bottom style="hair"/>
    </border>
    <border>
      <left/>
      <right/>
      <top/>
      <bottom style="hair">
        <color rgb="FF00B050"/>
      </bottom>
    </border>
    <border>
      <left/>
      <right/>
      <top style="hair">
        <color rgb="FF00B050"/>
      </top>
      <bottom style="hair">
        <color rgb="FF00B050"/>
      </bottom>
    </border>
    <border>
      <left/>
      <right/>
      <top/>
      <bottom style="thin"/>
    </border>
    <border>
      <left/>
      <right/>
      <top style="hair"/>
      <bottom style="hair"/>
    </border>
    <border>
      <left style="thin"/>
      <right style="thin"/>
      <top style="medium"/>
      <bottom style="thin"/>
    </border>
    <border>
      <left/>
      <right/>
      <top style="hair"/>
      <bottom style="medium"/>
    </border>
    <border>
      <left style="thick">
        <color rgb="FFC00000"/>
      </left>
      <right/>
      <top style="thick">
        <color rgb="FFC00000"/>
      </top>
      <bottom style="thick">
        <color rgb="FFC00000"/>
      </bottom>
    </border>
    <border>
      <left/>
      <right style="thick">
        <color rgb="FFC00000"/>
      </right>
      <top style="thick">
        <color rgb="FFC00000"/>
      </top>
      <bottom style="thick">
        <color rgb="FFC00000"/>
      </bottom>
    </border>
    <border>
      <left style="medium">
        <color rgb="FF002060"/>
      </left>
      <right style="thin">
        <color rgb="FF002060"/>
      </right>
      <top style="medium">
        <color rgb="FF002060"/>
      </top>
      <bottom style="medium">
        <color rgb="FF002060"/>
      </bottom>
    </border>
    <border>
      <left style="thin">
        <color rgb="FF002060"/>
      </left>
      <right style="thin">
        <color rgb="FF002060"/>
      </right>
      <top style="medium">
        <color rgb="FF002060"/>
      </top>
      <bottom style="medium">
        <color rgb="FF002060"/>
      </bottom>
    </border>
    <border>
      <left style="thin">
        <color rgb="FF002060"/>
      </left>
      <right style="medium">
        <color rgb="FF002060"/>
      </right>
      <top style="medium">
        <color rgb="FF002060"/>
      </top>
      <bottom style="medium">
        <color rgb="FF002060"/>
      </bottom>
    </border>
    <border>
      <left style="medium"/>
      <right style="thin"/>
      <top style="medium"/>
      <bottom/>
    </border>
    <border>
      <left style="medium"/>
      <right style="thin"/>
      <top/>
      <bottom/>
    </border>
    <border>
      <left style="medium"/>
      <right style="thin"/>
      <top/>
      <bottom style="thin"/>
    </border>
    <border>
      <left/>
      <right/>
      <top style="medium"/>
      <bottom style="thin"/>
    </border>
    <border>
      <left/>
      <right style="thin"/>
      <top style="medium"/>
      <bottom style="thin"/>
    </border>
    <border>
      <left/>
      <right/>
      <top style="thin"/>
      <bottom style="hair"/>
    </border>
    <border>
      <left style="thin"/>
      <right style="medium"/>
      <top style="medium"/>
      <bottom/>
    </border>
    <border>
      <left style="thin"/>
      <right style="medium"/>
      <top/>
      <bottom/>
    </border>
    <border>
      <left style="thin"/>
      <right style="medium"/>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color rgb="FF002060"/>
      </top>
      <bottom style="medium"/>
    </border>
    <border>
      <left style="thin"/>
      <right/>
      <top style="thin"/>
      <bottom style="thin"/>
    </border>
    <border>
      <left/>
      <right/>
      <top style="thin"/>
      <bottom style="thin"/>
    </border>
    <border>
      <left/>
      <right style="thin"/>
      <top style="thin"/>
      <bottom style="thin"/>
    </border>
    <border>
      <left/>
      <right/>
      <top style="hair"/>
      <bottom/>
    </border>
    <border>
      <left/>
      <right style="thin"/>
      <top style="hair"/>
      <bottom/>
    </border>
    <border>
      <left style="thin"/>
      <right/>
      <top style="thin"/>
      <bottom style="hair"/>
    </border>
    <border>
      <left/>
      <right/>
      <top style="medium">
        <color rgb="FF002060"/>
      </top>
      <bottom style="medium">
        <color rgb="FF002060"/>
      </bottom>
    </border>
    <border>
      <left/>
      <right style="medium">
        <color rgb="FF002060"/>
      </right>
      <top style="medium">
        <color rgb="FF002060"/>
      </top>
      <bottom style="medium">
        <color rgb="FF002060"/>
      </bottom>
    </border>
    <border>
      <left style="medium">
        <color rgb="FF002060"/>
      </left>
      <right style="thin"/>
      <top style="medium">
        <color rgb="FF002060"/>
      </top>
      <bottom style="medium">
        <color rgb="FF002060"/>
      </bottom>
    </border>
    <border>
      <left style="thin"/>
      <right style="thin">
        <color rgb="FF002060"/>
      </right>
      <top style="medium">
        <color rgb="FF002060"/>
      </top>
      <bottom style="medium">
        <color rgb="FF002060"/>
      </bottom>
    </border>
    <border>
      <left style="thin">
        <color rgb="FFC00000"/>
      </left>
      <right/>
      <top style="thick">
        <color rgb="FFC00000"/>
      </top>
      <bottom style="thick">
        <color rgb="FFC00000"/>
      </bottom>
    </border>
    <border>
      <left/>
      <right/>
      <top style="thick">
        <color rgb="FFC00000"/>
      </top>
      <bottom style="thick">
        <color rgb="FFC00000"/>
      </bottom>
    </border>
    <border>
      <left/>
      <right/>
      <top style="medium">
        <color rgb="FF002060"/>
      </top>
      <bottom/>
    </border>
    <border>
      <left style="thin"/>
      <right style="thin"/>
      <top/>
      <bottom/>
    </border>
    <border>
      <left style="thin"/>
      <right style="thin"/>
      <top/>
      <bottom style="thin"/>
    </border>
    <border>
      <left style="thin"/>
      <right/>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198">
    <xf numFmtId="0" fontId="0" fillId="0" borderId="0" xfId="0" applyFont="1" applyAlignment="1">
      <alignment vertical="center"/>
    </xf>
    <xf numFmtId="0" fontId="66" fillId="0" borderId="0" xfId="0" applyNumberFormat="1" applyFont="1" applyAlignment="1">
      <alignment vertical="center"/>
    </xf>
    <xf numFmtId="0" fontId="71" fillId="0" borderId="0" xfId="0" applyFont="1" applyAlignment="1">
      <alignment vertical="center"/>
    </xf>
    <xf numFmtId="180" fontId="3" fillId="0" borderId="10" xfId="0" applyNumberFormat="1" applyFont="1" applyBorder="1" applyAlignment="1">
      <alignment vertical="center"/>
    </xf>
    <xf numFmtId="182" fontId="0" fillId="0" borderId="10" xfId="0" applyNumberFormat="1" applyBorder="1" applyAlignment="1">
      <alignment vertical="center"/>
    </xf>
    <xf numFmtId="0" fontId="0" fillId="0" borderId="0" xfId="0" applyBorder="1" applyAlignment="1">
      <alignment vertical="center"/>
    </xf>
    <xf numFmtId="179" fontId="72" fillId="0" borderId="0" xfId="0" applyNumberFormat="1" applyFont="1" applyAlignment="1">
      <alignment vertical="center"/>
    </xf>
    <xf numFmtId="0" fontId="0" fillId="0" borderId="0" xfId="0" applyBorder="1" applyAlignment="1">
      <alignment vertical="center"/>
    </xf>
    <xf numFmtId="180" fontId="0" fillId="0" borderId="11" xfId="0" applyNumberFormat="1" applyBorder="1" applyAlignment="1">
      <alignment vertical="center"/>
    </xf>
    <xf numFmtId="180" fontId="0" fillId="0" borderId="12" xfId="0" applyNumberFormat="1" applyBorder="1" applyAlignment="1">
      <alignment vertical="center"/>
    </xf>
    <xf numFmtId="180" fontId="0" fillId="0" borderId="13" xfId="0" applyNumberFormat="1" applyBorder="1" applyAlignment="1">
      <alignment vertical="center"/>
    </xf>
    <xf numFmtId="182" fontId="0" fillId="0" borderId="0" xfId="0" applyNumberFormat="1" applyBorder="1" applyAlignment="1">
      <alignment vertical="center"/>
    </xf>
    <xf numFmtId="0" fontId="0" fillId="0" borderId="0" xfId="0" applyBorder="1" applyAlignment="1">
      <alignment horizontal="center" vertical="center"/>
    </xf>
    <xf numFmtId="182" fontId="73" fillId="0" borderId="0" xfId="0" applyNumberFormat="1" applyFont="1" applyBorder="1" applyAlignment="1">
      <alignment vertical="center"/>
    </xf>
    <xf numFmtId="182" fontId="74" fillId="0" borderId="0" xfId="0" applyNumberFormat="1" applyFont="1" applyAlignment="1">
      <alignment vertical="center"/>
    </xf>
    <xf numFmtId="182" fontId="72" fillId="0" borderId="0" xfId="0" applyNumberFormat="1" applyFont="1" applyAlignment="1">
      <alignment vertical="center"/>
    </xf>
    <xf numFmtId="179" fontId="74" fillId="0" borderId="0" xfId="0" applyNumberFormat="1" applyFont="1" applyAlignment="1">
      <alignment vertical="center"/>
    </xf>
    <xf numFmtId="0" fontId="75" fillId="0" borderId="0" xfId="0" applyFont="1" applyAlignment="1">
      <alignment vertical="center"/>
    </xf>
    <xf numFmtId="184" fontId="0" fillId="0" borderId="0" xfId="0" applyNumberFormat="1" applyBorder="1" applyAlignment="1">
      <alignment vertical="center"/>
    </xf>
    <xf numFmtId="0" fontId="76" fillId="0" borderId="0" xfId="0" applyFont="1" applyAlignment="1">
      <alignment vertical="center"/>
    </xf>
    <xf numFmtId="0" fontId="76" fillId="0" borderId="0" xfId="0" applyFont="1" applyAlignment="1">
      <alignment vertical="center"/>
    </xf>
    <xf numFmtId="180" fontId="0" fillId="0" borderId="14" xfId="0" applyNumberFormat="1" applyFill="1" applyBorder="1" applyAlignment="1" applyProtection="1">
      <alignment vertical="center"/>
      <protection/>
    </xf>
    <xf numFmtId="180" fontId="0" fillId="0" borderId="15" xfId="0" applyNumberFormat="1" applyFill="1" applyBorder="1" applyAlignment="1" applyProtection="1">
      <alignment vertical="center"/>
      <protection/>
    </xf>
    <xf numFmtId="180" fontId="0" fillId="0" borderId="16" xfId="0" applyNumberFormat="1" applyFill="1" applyBorder="1" applyAlignment="1" applyProtection="1">
      <alignment vertical="center"/>
      <protection/>
    </xf>
    <xf numFmtId="180" fontId="3" fillId="0" borderId="0" xfId="0" applyNumberFormat="1" applyFont="1" applyBorder="1" applyAlignment="1">
      <alignment vertical="center"/>
    </xf>
    <xf numFmtId="180" fontId="0" fillId="0" borderId="0" xfId="0" applyNumberFormat="1" applyBorder="1" applyAlignment="1">
      <alignment vertical="center"/>
    </xf>
    <xf numFmtId="179" fontId="0" fillId="0" borderId="0" xfId="0" applyNumberFormat="1" applyBorder="1" applyAlignment="1">
      <alignment vertical="center"/>
    </xf>
    <xf numFmtId="179" fontId="0" fillId="0" borderId="10" xfId="0" applyNumberFormat="1" applyBorder="1" applyAlignment="1">
      <alignment vertical="center"/>
    </xf>
    <xf numFmtId="181" fontId="75" fillId="0" borderId="10" xfId="0" applyNumberFormat="1" applyFont="1" applyBorder="1" applyAlignment="1">
      <alignment vertic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Alignment="1">
      <alignment horizontal="center" vertical="center" wrapText="1"/>
    </xf>
    <xf numFmtId="184" fontId="0" fillId="0" borderId="10" xfId="0" applyNumberFormat="1" applyFill="1" applyBorder="1" applyAlignment="1">
      <alignment vertical="center"/>
    </xf>
    <xf numFmtId="182" fontId="79" fillId="0" borderId="0" xfId="0" applyNumberFormat="1" applyFont="1" applyAlignment="1">
      <alignment vertical="center"/>
    </xf>
    <xf numFmtId="0" fontId="80" fillId="0" borderId="0" xfId="0" applyFont="1" applyBorder="1" applyAlignment="1">
      <alignment horizontal="center" vertical="center"/>
    </xf>
    <xf numFmtId="0" fontId="80" fillId="0" borderId="0" xfId="0" applyFont="1" applyBorder="1" applyAlignment="1">
      <alignment vertical="center"/>
    </xf>
    <xf numFmtId="180" fontId="0" fillId="0" borderId="17" xfId="0" applyNumberFormat="1" applyBorder="1" applyAlignment="1">
      <alignment vertical="center"/>
    </xf>
    <xf numFmtId="0" fontId="71" fillId="0" borderId="0" xfId="0" applyFont="1" applyFill="1" applyBorder="1" applyAlignment="1">
      <alignment horizontal="right" vertical="center"/>
    </xf>
    <xf numFmtId="0" fontId="66" fillId="0" borderId="0" xfId="0" applyFont="1" applyAlignment="1">
      <alignment vertical="center"/>
    </xf>
    <xf numFmtId="0" fontId="66" fillId="0" borderId="0" xfId="0" applyFont="1" applyAlignment="1">
      <alignment vertical="top"/>
    </xf>
    <xf numFmtId="0" fontId="81" fillId="0" borderId="0" xfId="0" applyFont="1" applyAlignment="1">
      <alignment vertical="center"/>
    </xf>
    <xf numFmtId="0" fontId="81" fillId="0" borderId="0" xfId="0" applyFont="1" applyAlignment="1">
      <alignment horizontal="left" vertical="center" wrapText="1"/>
    </xf>
    <xf numFmtId="0" fontId="81" fillId="0" borderId="0" xfId="0" applyFont="1" applyAlignment="1">
      <alignment horizontal="left" vertical="center" wrapText="1"/>
    </xf>
    <xf numFmtId="0" fontId="82" fillId="0" borderId="0" xfId="0" applyFont="1" applyAlignment="1">
      <alignment vertical="center"/>
    </xf>
    <xf numFmtId="184" fontId="83" fillId="0" borderId="10" xfId="0" applyNumberFormat="1" applyFont="1" applyBorder="1" applyAlignment="1">
      <alignment vertical="center"/>
    </xf>
    <xf numFmtId="0" fontId="83" fillId="0" borderId="0"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77" fillId="19" borderId="20" xfId="0" applyFont="1" applyFill="1" applyBorder="1" applyAlignment="1">
      <alignment horizontal="center" vertical="center"/>
    </xf>
    <xf numFmtId="180" fontId="84" fillId="0" borderId="21" xfId="0" applyNumberFormat="1" applyFont="1" applyBorder="1" applyAlignment="1">
      <alignment vertical="center"/>
    </xf>
    <xf numFmtId="180" fontId="0" fillId="0" borderId="22" xfId="0" applyNumberFormat="1" applyBorder="1" applyAlignment="1">
      <alignment vertical="center"/>
    </xf>
    <xf numFmtId="180" fontId="0" fillId="0" borderId="23" xfId="0" applyNumberFormat="1" applyBorder="1" applyAlignment="1">
      <alignment vertical="center"/>
    </xf>
    <xf numFmtId="180" fontId="0" fillId="0" borderId="24" xfId="0" applyNumberFormat="1" applyBorder="1" applyAlignment="1">
      <alignment vertical="center"/>
    </xf>
    <xf numFmtId="0" fontId="0" fillId="0" borderId="25"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184" fontId="83" fillId="0" borderId="0" xfId="0" applyNumberFormat="1" applyFont="1" applyBorder="1" applyAlignment="1">
      <alignment vertical="center"/>
    </xf>
    <xf numFmtId="0" fontId="85" fillId="0" borderId="0" xfId="0" applyFont="1" applyFill="1" applyAlignment="1">
      <alignment horizontal="center" vertical="center"/>
    </xf>
    <xf numFmtId="0" fontId="81" fillId="0" borderId="0" xfId="0" applyFont="1" applyAlignment="1">
      <alignment vertical="top"/>
    </xf>
    <xf numFmtId="0" fontId="85" fillId="0" borderId="0" xfId="0" applyFont="1" applyFill="1" applyAlignment="1">
      <alignment horizontal="center" vertical="top"/>
    </xf>
    <xf numFmtId="0" fontId="81" fillId="0" borderId="0" xfId="0" applyFont="1" applyAlignment="1">
      <alignment horizontal="left" vertical="top"/>
    </xf>
    <xf numFmtId="0" fontId="81" fillId="0" borderId="0" xfId="0" applyFont="1" applyAlignment="1" quotePrefix="1">
      <alignment horizontal="left" vertical="top"/>
    </xf>
    <xf numFmtId="0" fontId="0" fillId="33" borderId="28" xfId="0" applyFill="1" applyBorder="1" applyAlignment="1" applyProtection="1">
      <alignment horizontal="center" vertical="center"/>
      <protection locked="0"/>
    </xf>
    <xf numFmtId="185" fontId="0" fillId="33" borderId="29" xfId="0" applyNumberFormat="1" applyFill="1" applyBorder="1" applyAlignment="1" applyProtection="1">
      <alignment horizontal="right" vertical="center"/>
      <protection locked="0"/>
    </xf>
    <xf numFmtId="186" fontId="0" fillId="33" borderId="30" xfId="0" applyNumberFormat="1" applyFill="1" applyBorder="1" applyAlignment="1" applyProtection="1">
      <alignment horizontal="right" vertical="center"/>
      <protection locked="0"/>
    </xf>
    <xf numFmtId="187" fontId="0" fillId="33" borderId="30" xfId="0" applyNumberFormat="1" applyFill="1" applyBorder="1" applyAlignment="1" applyProtection="1">
      <alignment horizontal="right" vertical="center"/>
      <protection locked="0"/>
    </xf>
    <xf numFmtId="188" fontId="0" fillId="33" borderId="31" xfId="0" applyNumberFormat="1" applyFill="1" applyBorder="1" applyAlignment="1" applyProtection="1">
      <alignment horizontal="right" vertical="center"/>
      <protection locked="0"/>
    </xf>
    <xf numFmtId="177" fontId="0" fillId="33" borderId="29" xfId="0" applyNumberFormat="1" applyFill="1" applyBorder="1" applyAlignment="1" applyProtection="1">
      <alignment vertical="center"/>
      <protection locked="0"/>
    </xf>
    <xf numFmtId="177" fontId="0" fillId="33" borderId="30" xfId="0" applyNumberFormat="1" applyFill="1" applyBorder="1" applyAlignment="1" applyProtection="1">
      <alignment vertical="center"/>
      <protection locked="0"/>
    </xf>
    <xf numFmtId="177" fontId="0" fillId="33" borderId="31" xfId="0" applyNumberFormat="1" applyFill="1" applyBorder="1" applyAlignment="1" applyProtection="1">
      <alignment vertical="center"/>
      <protection locked="0"/>
    </xf>
    <xf numFmtId="176" fontId="0" fillId="33" borderId="22" xfId="0" applyNumberFormat="1" applyFill="1" applyBorder="1" applyAlignment="1" applyProtection="1">
      <alignment vertical="center"/>
      <protection locked="0"/>
    </xf>
    <xf numFmtId="176" fontId="0" fillId="33" borderId="23" xfId="0" applyNumberFormat="1" applyFill="1" applyBorder="1" applyAlignment="1" applyProtection="1">
      <alignment vertical="center"/>
      <protection locked="0"/>
    </xf>
    <xf numFmtId="176" fontId="0" fillId="33" borderId="24" xfId="0" applyNumberFormat="1" applyFill="1" applyBorder="1" applyAlignment="1" applyProtection="1">
      <alignment vertical="center"/>
      <protection locked="0"/>
    </xf>
    <xf numFmtId="0" fontId="0" fillId="33" borderId="22" xfId="0"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81" fillId="0" borderId="0" xfId="0" applyFont="1" applyAlignment="1">
      <alignment vertical="top"/>
    </xf>
    <xf numFmtId="0" fontId="81" fillId="0" borderId="0" xfId="0" applyFont="1" applyAlignment="1">
      <alignment horizontal="left" vertical="center" wrapText="1"/>
    </xf>
    <xf numFmtId="0" fontId="81" fillId="0" borderId="0" xfId="0" applyFont="1" applyAlignment="1">
      <alignment vertical="center"/>
    </xf>
    <xf numFmtId="176" fontId="0" fillId="33" borderId="32" xfId="0" applyNumberFormat="1" applyFill="1" applyBorder="1" applyAlignment="1" applyProtection="1">
      <alignment horizontal="right" vertical="center"/>
      <protection locked="0"/>
    </xf>
    <xf numFmtId="176" fontId="0" fillId="33" borderId="23" xfId="0" applyNumberFormat="1" applyFill="1" applyBorder="1" applyAlignment="1" applyProtection="1">
      <alignment horizontal="right" vertical="center"/>
      <protection locked="0"/>
    </xf>
    <xf numFmtId="0" fontId="0" fillId="0" borderId="33" xfId="0" applyBorder="1" applyAlignment="1">
      <alignment horizontal="center" vertical="center"/>
    </xf>
    <xf numFmtId="0" fontId="0" fillId="0" borderId="10" xfId="0" applyBorder="1" applyAlignment="1">
      <alignment horizontal="center" vertical="center"/>
    </xf>
    <xf numFmtId="0" fontId="85" fillId="0" borderId="0" xfId="0" applyFont="1" applyFill="1" applyAlignment="1">
      <alignment horizontal="left" vertical="top"/>
    </xf>
    <xf numFmtId="0" fontId="66" fillId="0" borderId="0" xfId="0" applyFont="1" applyAlignment="1">
      <alignment horizontal="right" vertical="top"/>
    </xf>
    <xf numFmtId="0" fontId="66" fillId="0" borderId="0" xfId="0" applyFont="1" applyAlignment="1">
      <alignment horizontal="right" vertical="center"/>
    </xf>
    <xf numFmtId="0" fontId="86"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0" applyFill="1" applyAlignment="1">
      <alignment vertical="center" shrinkToFit="1"/>
    </xf>
    <xf numFmtId="0" fontId="73" fillId="0" borderId="0" xfId="0" applyFont="1" applyBorder="1" applyAlignment="1">
      <alignment horizontal="center" vertical="center" shrinkToFit="1"/>
    </xf>
    <xf numFmtId="0" fontId="79" fillId="0" borderId="0" xfId="0" applyFont="1" applyBorder="1" applyAlignment="1">
      <alignment horizontal="center" vertical="center" shrinkToFit="1"/>
    </xf>
    <xf numFmtId="0" fontId="87" fillId="0" borderId="0" xfId="0" applyFont="1" applyBorder="1" applyAlignment="1">
      <alignment horizontal="center" vertical="center" shrinkToFit="1"/>
    </xf>
    <xf numFmtId="0" fontId="88" fillId="0" borderId="0" xfId="0" applyFont="1" applyBorder="1" applyAlignment="1">
      <alignment horizontal="center" vertical="center" shrinkToFit="1"/>
    </xf>
    <xf numFmtId="0" fontId="0" fillId="0" borderId="10" xfId="0" applyBorder="1" applyAlignment="1">
      <alignment horizontal="center" vertical="center" shrinkToFit="1"/>
    </xf>
    <xf numFmtId="176" fontId="0" fillId="33" borderId="22" xfId="0" applyNumberFormat="1" applyFill="1" applyBorder="1" applyAlignment="1" applyProtection="1">
      <alignment vertical="center" shrinkToFit="1"/>
      <protection locked="0"/>
    </xf>
    <xf numFmtId="176" fontId="0" fillId="33" borderId="23" xfId="0" applyNumberFormat="1" applyFill="1" applyBorder="1" applyAlignment="1" applyProtection="1">
      <alignment vertical="center" shrinkToFit="1"/>
      <protection locked="0"/>
    </xf>
    <xf numFmtId="176" fontId="0" fillId="33" borderId="24" xfId="0" applyNumberFormat="1" applyFill="1" applyBorder="1" applyAlignment="1" applyProtection="1">
      <alignment vertical="center" shrinkToFit="1"/>
      <protection locked="0"/>
    </xf>
    <xf numFmtId="0" fontId="0" fillId="0" borderId="0" xfId="0" applyAlignment="1">
      <alignment horizontal="center" vertical="center" wrapText="1" shrinkToFit="1"/>
    </xf>
    <xf numFmtId="0" fontId="0" fillId="0" borderId="0" xfId="0" applyBorder="1" applyAlignment="1">
      <alignment horizontal="center" vertical="center" wrapText="1" shrinkToFit="1"/>
    </xf>
    <xf numFmtId="0" fontId="86" fillId="0" borderId="0" xfId="0" applyFont="1" applyFill="1" applyBorder="1" applyAlignment="1">
      <alignment horizontal="right" vertical="center"/>
    </xf>
    <xf numFmtId="0" fontId="78" fillId="0" borderId="0" xfId="0" applyFont="1" applyBorder="1" applyAlignment="1">
      <alignment horizontal="center" vertical="center" shrinkToFit="1"/>
    </xf>
    <xf numFmtId="0" fontId="0" fillId="0" borderId="19" xfId="0" applyBorder="1" applyAlignment="1">
      <alignment vertical="center" shrinkToFit="1"/>
    </xf>
    <xf numFmtId="0" fontId="0" fillId="0" borderId="0" xfId="0" applyBorder="1" applyAlignment="1">
      <alignment vertical="center" shrinkToFit="1"/>
    </xf>
    <xf numFmtId="181" fontId="0" fillId="0" borderId="0" xfId="0" applyNumberFormat="1" applyBorder="1" applyAlignment="1">
      <alignment vertical="center" shrinkToFit="1"/>
    </xf>
    <xf numFmtId="0" fontId="86" fillId="0" borderId="0" xfId="0" applyFont="1" applyAlignment="1">
      <alignment vertical="center"/>
    </xf>
    <xf numFmtId="0" fontId="86" fillId="0" borderId="0" xfId="0" applyFont="1" applyAlignment="1">
      <alignment horizontal="center" vertical="center"/>
    </xf>
    <xf numFmtId="0" fontId="81" fillId="0" borderId="0" xfId="0" applyFont="1" applyAlignment="1">
      <alignment horizontal="left" vertical="top" wrapText="1"/>
    </xf>
    <xf numFmtId="0" fontId="81" fillId="0" borderId="0" xfId="0" applyFont="1" applyAlignment="1">
      <alignment horizontal="left" vertical="center" wrapText="1"/>
    </xf>
    <xf numFmtId="0" fontId="81" fillId="0" borderId="0" xfId="0" applyFont="1" applyAlignment="1">
      <alignment vertical="top"/>
    </xf>
    <xf numFmtId="0" fontId="81" fillId="0" borderId="0" xfId="0" applyFont="1" applyAlignment="1">
      <alignment vertical="center"/>
    </xf>
    <xf numFmtId="0" fontId="55" fillId="0" borderId="0" xfId="0" applyFont="1" applyAlignment="1">
      <alignment vertical="center"/>
    </xf>
    <xf numFmtId="0" fontId="55" fillId="0" borderId="0" xfId="0" applyFont="1" applyAlignment="1">
      <alignment vertical="center" shrinkToFit="1"/>
    </xf>
    <xf numFmtId="0" fontId="55" fillId="0" borderId="0" xfId="0" applyFont="1" applyAlignment="1">
      <alignment vertical="center"/>
    </xf>
    <xf numFmtId="0" fontId="55" fillId="0" borderId="0" xfId="0" applyFont="1" applyAlignment="1">
      <alignment vertical="center" shrinkToFit="1"/>
    </xf>
    <xf numFmtId="0" fontId="81" fillId="0" borderId="0" xfId="0" applyFont="1" applyAlignment="1">
      <alignment horizontal="left" vertical="top" wrapText="1"/>
    </xf>
    <xf numFmtId="0" fontId="81" fillId="0" borderId="0" xfId="0" applyFont="1" applyAlignment="1">
      <alignment horizontal="left" vertical="center" wrapText="1"/>
    </xf>
    <xf numFmtId="0" fontId="81" fillId="0" borderId="0" xfId="0" applyFont="1" applyAlignment="1">
      <alignment horizontal="left" vertical="center"/>
    </xf>
    <xf numFmtId="0" fontId="81" fillId="0" borderId="0" xfId="0" applyFont="1" applyAlignment="1">
      <alignment vertical="top" wrapText="1"/>
    </xf>
    <xf numFmtId="0" fontId="89" fillId="16" borderId="0" xfId="0" applyFont="1" applyFill="1" applyAlignment="1">
      <alignment horizontal="center" vertical="center"/>
    </xf>
    <xf numFmtId="0" fontId="85" fillId="16" borderId="0" xfId="0" applyFont="1" applyFill="1" applyAlignment="1">
      <alignment horizontal="center" vertical="center"/>
    </xf>
    <xf numFmtId="0" fontId="81" fillId="0" borderId="0" xfId="0" applyFont="1" applyAlignment="1">
      <alignment vertical="top"/>
    </xf>
    <xf numFmtId="0" fontId="81" fillId="0" borderId="0" xfId="0" applyFont="1" applyAlignment="1">
      <alignment vertical="center"/>
    </xf>
    <xf numFmtId="176" fontId="0" fillId="33" borderId="34" xfId="0" applyNumberFormat="1" applyFill="1" applyBorder="1" applyAlignment="1" applyProtection="1">
      <alignment horizontal="right" vertical="center"/>
      <protection locked="0"/>
    </xf>
    <xf numFmtId="176" fontId="0" fillId="33" borderId="24" xfId="0" applyNumberFormat="1" applyFill="1" applyBorder="1" applyAlignment="1" applyProtection="1">
      <alignment horizontal="right" vertical="center"/>
      <protection locked="0"/>
    </xf>
    <xf numFmtId="0" fontId="75" fillId="0" borderId="35" xfId="0" applyFont="1" applyBorder="1" applyAlignment="1">
      <alignment horizontal="center" vertical="center"/>
    </xf>
    <xf numFmtId="0" fontId="75" fillId="0" borderId="36" xfId="0" applyFont="1" applyBorder="1" applyAlignment="1">
      <alignment horizontal="center" vertical="center"/>
    </xf>
    <xf numFmtId="0" fontId="90" fillId="0" borderId="37" xfId="0" applyFont="1" applyBorder="1" applyAlignment="1">
      <alignment horizontal="center" vertical="center"/>
    </xf>
    <xf numFmtId="0" fontId="90" fillId="0" borderId="38" xfId="0" applyFont="1" applyBorder="1" applyAlignment="1">
      <alignment horizontal="center" vertical="center"/>
    </xf>
    <xf numFmtId="0" fontId="90" fillId="0" borderId="38" xfId="0" applyFont="1" applyFill="1" applyBorder="1" applyAlignment="1" applyProtection="1">
      <alignment horizontal="center" vertical="center"/>
      <protection locked="0"/>
    </xf>
    <xf numFmtId="0" fontId="90" fillId="0" borderId="39" xfId="0" applyFont="1" applyFill="1" applyBorder="1" applyAlignment="1" applyProtection="1">
      <alignment horizontal="center" vertical="center"/>
      <protection locked="0"/>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176" fontId="0" fillId="33" borderId="32" xfId="0" applyNumberFormat="1" applyFill="1" applyBorder="1" applyAlignment="1" applyProtection="1">
      <alignment horizontal="right" vertical="center"/>
      <protection locked="0"/>
    </xf>
    <xf numFmtId="176" fontId="0" fillId="33" borderId="23" xfId="0" applyNumberFormat="1" applyFill="1" applyBorder="1" applyAlignment="1" applyProtection="1">
      <alignment horizontal="right" vertical="center"/>
      <protection locked="0"/>
    </xf>
    <xf numFmtId="176" fontId="0" fillId="33" borderId="45" xfId="0" applyNumberFormat="1" applyFill="1" applyBorder="1" applyAlignment="1" applyProtection="1">
      <alignment horizontal="right" vertical="center"/>
      <protection locked="0"/>
    </xf>
    <xf numFmtId="176" fontId="0" fillId="33" borderId="22" xfId="0" applyNumberFormat="1" applyFill="1" applyBorder="1" applyAlignment="1" applyProtection="1">
      <alignment horizontal="right" vertical="center"/>
      <protection locked="0"/>
    </xf>
    <xf numFmtId="0" fontId="0" fillId="13" borderId="46" xfId="0" applyFill="1" applyBorder="1" applyAlignment="1">
      <alignment horizontal="center" vertical="center"/>
    </xf>
    <xf numFmtId="0" fontId="0" fillId="13" borderId="47" xfId="0" applyFill="1" applyBorder="1" applyAlignment="1">
      <alignment horizontal="center" vertical="center"/>
    </xf>
    <xf numFmtId="0" fontId="0" fillId="13" borderId="48" xfId="0" applyFill="1"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33" borderId="10" xfId="0" applyFill="1" applyBorder="1" applyAlignment="1" applyProtection="1">
      <alignment horizontal="center" vertical="center"/>
      <protection locked="0"/>
    </xf>
    <xf numFmtId="0" fontId="91" fillId="0" borderId="55" xfId="0" applyFont="1" applyBorder="1" applyAlignment="1">
      <alignment horizontal="center" vertical="center"/>
    </xf>
    <xf numFmtId="183" fontId="92" fillId="0" borderId="0" xfId="0" applyNumberFormat="1" applyFont="1" applyBorder="1" applyAlignment="1">
      <alignment horizontal="center" vertical="center"/>
    </xf>
    <xf numFmtId="0" fontId="92" fillId="0" borderId="0" xfId="0" applyFont="1" applyBorder="1" applyAlignment="1">
      <alignment horizontal="center" vertical="center"/>
    </xf>
    <xf numFmtId="0" fontId="92" fillId="0" borderId="0" xfId="0" applyFont="1" applyBorder="1" applyAlignment="1">
      <alignment horizontal="center" vertical="center" shrinkToFi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177" fontId="0" fillId="33" borderId="50" xfId="0" applyNumberFormat="1" applyFill="1" applyBorder="1" applyAlignment="1" applyProtection="1">
      <alignment horizontal="right" vertical="center"/>
      <protection locked="0"/>
    </xf>
    <xf numFmtId="177" fontId="0" fillId="33" borderId="54" xfId="0" applyNumberFormat="1" applyFill="1" applyBorder="1" applyAlignment="1" applyProtection="1">
      <alignment horizontal="right" vertical="center"/>
      <protection locked="0"/>
    </xf>
    <xf numFmtId="178" fontId="72" fillId="0" borderId="59" xfId="0" applyNumberFormat="1" applyFont="1" applyBorder="1" applyAlignment="1">
      <alignment horizontal="center" vertical="center" shrinkToFit="1"/>
    </xf>
    <xf numFmtId="178" fontId="72" fillId="0" borderId="0" xfId="0" applyNumberFormat="1" applyFont="1" applyBorder="1" applyAlignment="1">
      <alignment horizontal="center" vertical="center" shrinkToFit="1"/>
    </xf>
    <xf numFmtId="178" fontId="72" fillId="0" borderId="31" xfId="0" applyNumberFormat="1" applyFont="1" applyBorder="1" applyAlignment="1">
      <alignment horizontal="center" vertical="center" shrinkToFit="1"/>
    </xf>
    <xf numFmtId="178" fontId="93" fillId="0" borderId="60" xfId="0" applyNumberFormat="1" applyFont="1" applyBorder="1" applyAlignment="1">
      <alignment horizontal="center" vertical="center" shrinkToFit="1"/>
    </xf>
    <xf numFmtId="178" fontId="93" fillId="0" borderId="52" xfId="0" applyNumberFormat="1" applyFont="1" applyBorder="1" applyAlignment="1">
      <alignment horizontal="center" vertical="center" shrinkToFit="1"/>
    </xf>
    <xf numFmtId="178" fontId="93" fillId="0" borderId="54" xfId="0" applyNumberFormat="1" applyFont="1" applyBorder="1" applyAlignment="1">
      <alignment horizontal="center" vertical="center" shrinkToFit="1"/>
    </xf>
    <xf numFmtId="178" fontId="66" fillId="0" borderId="59" xfId="0" applyNumberFormat="1" applyFont="1" applyBorder="1" applyAlignment="1">
      <alignment horizontal="center" vertical="center" shrinkToFit="1"/>
    </xf>
    <xf numFmtId="178" fontId="66" fillId="0" borderId="0" xfId="0" applyNumberFormat="1" applyFont="1" applyBorder="1" applyAlignment="1">
      <alignment horizontal="center" vertical="center" shrinkToFit="1"/>
    </xf>
    <xf numFmtId="178" fontId="66" fillId="0" borderId="31" xfId="0" applyNumberFormat="1" applyFont="1" applyBorder="1" applyAlignment="1">
      <alignment horizontal="center" vertical="center" shrinkToFit="1"/>
    </xf>
    <xf numFmtId="0" fontId="0" fillId="0" borderId="52" xfId="0"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0" fillId="0" borderId="61" xfId="0" applyBorder="1" applyAlignment="1">
      <alignment horizontal="left" vertical="center"/>
    </xf>
    <xf numFmtId="0" fontId="0" fillId="0" borderId="45" xfId="0" applyBorder="1" applyAlignment="1">
      <alignment horizontal="left" vertical="center"/>
    </xf>
    <xf numFmtId="0" fontId="0" fillId="0" borderId="14" xfId="0" applyBorder="1" applyAlignment="1">
      <alignment horizontal="left" vertical="center"/>
    </xf>
    <xf numFmtId="0" fontId="90" fillId="33" borderId="62" xfId="0" applyFont="1" applyFill="1" applyBorder="1" applyAlignment="1" applyProtection="1">
      <alignment horizontal="center" vertical="center"/>
      <protection locked="0"/>
    </xf>
    <xf numFmtId="0" fontId="90" fillId="33" borderId="63" xfId="0" applyFont="1" applyFill="1" applyBorder="1" applyAlignment="1" applyProtection="1">
      <alignment horizontal="center" vertical="center"/>
      <protection locked="0"/>
    </xf>
    <xf numFmtId="0" fontId="94" fillId="0" borderId="64" xfId="0" applyFont="1" applyBorder="1" applyAlignment="1">
      <alignment horizontal="center" vertical="center"/>
    </xf>
    <xf numFmtId="0" fontId="94" fillId="0" borderId="65" xfId="0" applyFont="1" applyBorder="1" applyAlignment="1">
      <alignment horizontal="center" vertical="center"/>
    </xf>
    <xf numFmtId="0" fontId="95" fillId="0" borderId="66" xfId="0" applyFont="1" applyBorder="1" applyAlignment="1">
      <alignment horizontal="center" vertical="center" shrinkToFit="1"/>
    </xf>
    <xf numFmtId="0" fontId="95" fillId="0" borderId="67" xfId="0" applyFont="1" applyBorder="1" applyAlignment="1">
      <alignment horizontal="center" vertical="center" shrinkToFit="1"/>
    </xf>
    <xf numFmtId="0" fontId="95" fillId="0" borderId="36" xfId="0" applyFont="1" applyBorder="1" applyAlignment="1">
      <alignment horizontal="center" vertical="center" shrinkToFit="1"/>
    </xf>
    <xf numFmtId="0" fontId="66" fillId="0" borderId="0" xfId="0" applyFont="1" applyAlignment="1">
      <alignment horizontal="center" vertical="center" wrapText="1"/>
    </xf>
    <xf numFmtId="0" fontId="66" fillId="0" borderId="0" xfId="0" applyFont="1" applyAlignment="1">
      <alignment horizontal="center" vertical="center"/>
    </xf>
    <xf numFmtId="0" fontId="96" fillId="0" borderId="0" xfId="0" applyFont="1" applyBorder="1" applyAlignment="1">
      <alignment horizontal="left" vertical="center" wrapText="1"/>
    </xf>
    <xf numFmtId="0" fontId="97" fillId="0" borderId="68" xfId="0" applyFont="1" applyFill="1" applyBorder="1" applyAlignment="1">
      <alignment horizontal="center" vertical="center"/>
    </xf>
    <xf numFmtId="0" fontId="0" fillId="33" borderId="69" xfId="0" applyFill="1" applyBorder="1" applyAlignment="1" applyProtection="1">
      <alignment horizontal="center" vertical="center"/>
      <protection locked="0"/>
    </xf>
    <xf numFmtId="0" fontId="0" fillId="33" borderId="70" xfId="0" applyFill="1" applyBorder="1" applyAlignment="1" applyProtection="1">
      <alignment horizontal="center" vertical="center"/>
      <protection locked="0"/>
    </xf>
    <xf numFmtId="0" fontId="0" fillId="0" borderId="71" xfId="0" applyBorder="1" applyAlignment="1">
      <alignment horizontal="left" vertical="center"/>
    </xf>
    <xf numFmtId="0" fontId="0" fillId="0" borderId="59" xfId="0" applyBorder="1" applyAlignment="1">
      <alignment horizontal="left" vertical="center"/>
    </xf>
    <xf numFmtId="0" fontId="0" fillId="0" borderId="51" xfId="0" applyBorder="1" applyAlignment="1">
      <alignment horizontal="left" vertical="center"/>
    </xf>
    <xf numFmtId="0" fontId="0" fillId="0" borderId="0" xfId="0" applyBorder="1" applyAlignment="1">
      <alignment horizontal="left" vertical="center"/>
    </xf>
    <xf numFmtId="0" fontId="0" fillId="0" borderId="53" xfId="0" applyBorder="1" applyAlignment="1">
      <alignment horizontal="left" vertical="center"/>
    </xf>
    <xf numFmtId="0" fontId="0" fillId="0" borderId="31"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6">
    <dxf>
      <fill>
        <patternFill>
          <bgColor theme="6" tint="0.3999499976634979"/>
        </patternFill>
      </fill>
    </dxf>
    <dxf/>
    <dxf>
      <fill>
        <patternFill>
          <bgColor theme="6" tint="0.3999499976634979"/>
        </patternFill>
      </fill>
    </dxf>
    <dxf/>
    <dxf>
      <font>
        <color rgb="FF9C0006"/>
      </font>
      <fill>
        <patternFill>
          <bgColor rgb="FFFFC7CE"/>
        </patternFill>
      </fill>
    </dxf>
    <dxf>
      <font>
        <b/>
        <i val="0"/>
        <color rgb="FFC00000"/>
      </font>
    </dxf>
    <dxf>
      <font>
        <color rgb="FF9C0006"/>
      </font>
      <fill>
        <patternFill>
          <bgColor rgb="FFFFC7CE"/>
        </patternFill>
      </fill>
    </dxf>
    <dxf>
      <font>
        <b/>
        <i val="0"/>
      </font>
      <fill>
        <patternFill>
          <bgColor theme="9" tint="0.3999499976634979"/>
        </patternFill>
      </fill>
      <border>
        <left style="thin">
          <color rgb="FFC00000"/>
        </left>
        <right style="thin">
          <color rgb="FFC00000"/>
        </right>
        <top style="thin">
          <color rgb="FFC00000"/>
        </top>
        <bottom style="thin">
          <color rgb="FFC00000"/>
        </bottom>
      </border>
    </dxf>
    <dxf>
      <font>
        <b/>
        <i val="0"/>
        <color rgb="FFC00000"/>
      </font>
      <fill>
        <patternFill>
          <bgColor theme="9" tint="0.3999499976634979"/>
        </patternFill>
      </fill>
      <border>
        <left style="thin">
          <color rgb="FFC00000"/>
        </left>
        <right style="thin">
          <color rgb="FFC00000"/>
        </right>
        <top style="thin">
          <color rgb="FFC00000"/>
        </top>
        <bottom style="thin">
          <color rgb="FFC0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C00000"/>
      </font>
      <fill>
        <patternFill>
          <bgColor theme="9" tint="0.3999499976634979"/>
        </patternFill>
      </fill>
      <border>
        <left style="thin">
          <color rgb="FFC00000"/>
        </left>
        <right style="thin">
          <color rgb="FFC00000"/>
        </right>
        <top style="thin">
          <color rgb="FFC00000"/>
        </top>
        <bottom style="thin">
          <color rgb="FFC00000"/>
        </bottom>
      </border>
    </dxf>
    <dxf>
      <font>
        <b/>
        <i val="0"/>
      </font>
      <fill>
        <patternFill>
          <bgColor theme="9" tint="0.3999499976634979"/>
        </patternFill>
      </fill>
      <border>
        <left style="thin">
          <color rgb="FFC00000"/>
        </left>
        <right style="thin">
          <color rgb="FFC00000"/>
        </right>
        <top style="thin">
          <color rgb="FFC00000"/>
        </top>
        <bottom style="thin">
          <color rgb="FFC00000"/>
        </bottom>
      </border>
    </dxf>
    <dxf>
      <fill>
        <patternFill>
          <bgColor theme="9" tint="0.3999499976634979"/>
        </patternFill>
      </fill>
      <border/>
    </dxf>
    <dxf>
      <font>
        <b/>
        <i val="0"/>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7</xdr:row>
      <xdr:rowOff>295275</xdr:rowOff>
    </xdr:from>
    <xdr:to>
      <xdr:col>14</xdr:col>
      <xdr:colOff>47625</xdr:colOff>
      <xdr:row>9</xdr:row>
      <xdr:rowOff>19050</xdr:rowOff>
    </xdr:to>
    <xdr:sp>
      <xdr:nvSpPr>
        <xdr:cNvPr id="1" name="角丸四角形吹き出し 53"/>
        <xdr:cNvSpPr>
          <a:spLocks/>
        </xdr:cNvSpPr>
      </xdr:nvSpPr>
      <xdr:spPr>
        <a:xfrm>
          <a:off x="1876425" y="1695450"/>
          <a:ext cx="3257550" cy="581025"/>
        </a:xfrm>
        <a:prstGeom prst="wedgeRoundRectCallout">
          <a:avLst>
            <a:gd name="adj1" fmla="val -52949"/>
            <a:gd name="adj2" fmla="val 19217"/>
          </a:avLst>
        </a:prstGeom>
        <a:gradFill rotWithShape="1">
          <a:gsLst>
            <a:gs pos="0">
              <a:srgbClr val="E46C0A"/>
            </a:gs>
            <a:gs pos="64999">
              <a:srgbClr val="F0EBD5"/>
            </a:gs>
            <a:gs pos="100000">
              <a:srgbClr val="D1C39F"/>
            </a:gs>
          </a:gsLst>
          <a:lin ang="5400000" scaled="1"/>
        </a:gradFill>
        <a:ln w="25400" cmpd="sng">
          <a:solidFill>
            <a:srgbClr val="E46C0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95250</xdr:colOff>
      <xdr:row>7</xdr:row>
      <xdr:rowOff>66675</xdr:rowOff>
    </xdr:from>
    <xdr:to>
      <xdr:col>8</xdr:col>
      <xdr:colOff>247650</xdr:colOff>
      <xdr:row>10</xdr:row>
      <xdr:rowOff>400050</xdr:rowOff>
    </xdr:to>
    <xdr:pic>
      <xdr:nvPicPr>
        <xdr:cNvPr id="2" name="図 52" descr="消太敬礼.PNG"/>
        <xdr:cNvPicPr preferRelativeResize="1">
          <a:picLocks noChangeAspect="1"/>
        </xdr:cNvPicPr>
      </xdr:nvPicPr>
      <xdr:blipFill>
        <a:blip r:embed="rId1"/>
        <a:stretch>
          <a:fillRect/>
        </a:stretch>
      </xdr:blipFill>
      <xdr:spPr>
        <a:xfrm>
          <a:off x="933450" y="1466850"/>
          <a:ext cx="800100" cy="1619250"/>
        </a:xfrm>
        <a:prstGeom prst="rect">
          <a:avLst/>
        </a:prstGeom>
        <a:noFill/>
        <a:ln w="9525" cmpd="sng">
          <a:noFill/>
        </a:ln>
      </xdr:spPr>
    </xdr:pic>
    <xdr:clientData/>
  </xdr:twoCellAnchor>
  <xdr:twoCellAnchor editAs="oneCell">
    <xdr:from>
      <xdr:col>1</xdr:col>
      <xdr:colOff>28575</xdr:colOff>
      <xdr:row>105</xdr:row>
      <xdr:rowOff>114300</xdr:rowOff>
    </xdr:from>
    <xdr:to>
      <xdr:col>9</xdr:col>
      <xdr:colOff>85725</xdr:colOff>
      <xdr:row>112</xdr:row>
      <xdr:rowOff>123825</xdr:rowOff>
    </xdr:to>
    <xdr:pic>
      <xdr:nvPicPr>
        <xdr:cNvPr id="3" name="Picture 16"/>
        <xdr:cNvPicPr preferRelativeResize="1">
          <a:picLocks noChangeAspect="1"/>
        </xdr:cNvPicPr>
      </xdr:nvPicPr>
      <xdr:blipFill>
        <a:blip r:embed="rId2"/>
        <a:stretch>
          <a:fillRect/>
        </a:stretch>
      </xdr:blipFill>
      <xdr:spPr>
        <a:xfrm>
          <a:off x="257175" y="24136350"/>
          <a:ext cx="1914525" cy="1409700"/>
        </a:xfrm>
        <a:prstGeom prst="rect">
          <a:avLst/>
        </a:prstGeom>
        <a:noFill/>
        <a:ln w="9525" cmpd="sng">
          <a:noFill/>
        </a:ln>
      </xdr:spPr>
    </xdr:pic>
    <xdr:clientData/>
  </xdr:twoCellAnchor>
  <xdr:twoCellAnchor editAs="oneCell">
    <xdr:from>
      <xdr:col>1</xdr:col>
      <xdr:colOff>161925</xdr:colOff>
      <xdr:row>116</xdr:row>
      <xdr:rowOff>47625</xdr:rowOff>
    </xdr:from>
    <xdr:to>
      <xdr:col>10</xdr:col>
      <xdr:colOff>390525</xdr:colOff>
      <xdr:row>121</xdr:row>
      <xdr:rowOff>161925</xdr:rowOff>
    </xdr:to>
    <xdr:pic>
      <xdr:nvPicPr>
        <xdr:cNvPr id="4" name="Picture 18"/>
        <xdr:cNvPicPr preferRelativeResize="1">
          <a:picLocks noChangeAspect="1"/>
        </xdr:cNvPicPr>
      </xdr:nvPicPr>
      <xdr:blipFill>
        <a:blip r:embed="rId3"/>
        <a:stretch>
          <a:fillRect/>
        </a:stretch>
      </xdr:blipFill>
      <xdr:spPr>
        <a:xfrm>
          <a:off x="390525" y="26269950"/>
          <a:ext cx="2686050" cy="1114425"/>
        </a:xfrm>
        <a:prstGeom prst="rect">
          <a:avLst/>
        </a:prstGeom>
        <a:noFill/>
        <a:ln w="9525" cmpd="sng">
          <a:noFill/>
        </a:ln>
      </xdr:spPr>
    </xdr:pic>
    <xdr:clientData/>
  </xdr:twoCellAnchor>
  <xdr:twoCellAnchor editAs="oneCell">
    <xdr:from>
      <xdr:col>1</xdr:col>
      <xdr:colOff>114300</xdr:colOff>
      <xdr:row>125</xdr:row>
      <xdr:rowOff>47625</xdr:rowOff>
    </xdr:from>
    <xdr:to>
      <xdr:col>11</xdr:col>
      <xdr:colOff>371475</xdr:colOff>
      <xdr:row>129</xdr:row>
      <xdr:rowOff>142875</xdr:rowOff>
    </xdr:to>
    <xdr:pic>
      <xdr:nvPicPr>
        <xdr:cNvPr id="5" name="Picture 20"/>
        <xdr:cNvPicPr preferRelativeResize="1">
          <a:picLocks noChangeAspect="1"/>
        </xdr:cNvPicPr>
      </xdr:nvPicPr>
      <xdr:blipFill>
        <a:blip r:embed="rId4"/>
        <a:stretch>
          <a:fillRect/>
        </a:stretch>
      </xdr:blipFill>
      <xdr:spPr>
        <a:xfrm>
          <a:off x="342900" y="28070175"/>
          <a:ext cx="3314700" cy="895350"/>
        </a:xfrm>
        <a:prstGeom prst="rect">
          <a:avLst/>
        </a:prstGeom>
        <a:noFill/>
        <a:ln w="9525" cmpd="sng">
          <a:noFill/>
        </a:ln>
      </xdr:spPr>
    </xdr:pic>
    <xdr:clientData/>
  </xdr:twoCellAnchor>
  <xdr:twoCellAnchor editAs="oneCell">
    <xdr:from>
      <xdr:col>1</xdr:col>
      <xdr:colOff>133350</xdr:colOff>
      <xdr:row>131</xdr:row>
      <xdr:rowOff>38100</xdr:rowOff>
    </xdr:from>
    <xdr:to>
      <xdr:col>11</xdr:col>
      <xdr:colOff>371475</xdr:colOff>
      <xdr:row>137</xdr:row>
      <xdr:rowOff>9525</xdr:rowOff>
    </xdr:to>
    <xdr:pic>
      <xdr:nvPicPr>
        <xdr:cNvPr id="6" name="Picture 22"/>
        <xdr:cNvPicPr preferRelativeResize="1">
          <a:picLocks noChangeAspect="1"/>
        </xdr:cNvPicPr>
      </xdr:nvPicPr>
      <xdr:blipFill>
        <a:blip r:embed="rId5"/>
        <a:stretch>
          <a:fillRect/>
        </a:stretch>
      </xdr:blipFill>
      <xdr:spPr>
        <a:xfrm>
          <a:off x="361950" y="29260800"/>
          <a:ext cx="3295650" cy="1171575"/>
        </a:xfrm>
        <a:prstGeom prst="rect">
          <a:avLst/>
        </a:prstGeom>
        <a:noFill/>
        <a:ln w="9525" cmpd="sng">
          <a:noFill/>
        </a:ln>
      </xdr:spPr>
    </xdr:pic>
    <xdr:clientData/>
  </xdr:twoCellAnchor>
  <xdr:twoCellAnchor>
    <xdr:from>
      <xdr:col>3</xdr:col>
      <xdr:colOff>19050</xdr:colOff>
      <xdr:row>109</xdr:row>
      <xdr:rowOff>38100</xdr:rowOff>
    </xdr:from>
    <xdr:to>
      <xdr:col>8</xdr:col>
      <xdr:colOff>247650</xdr:colOff>
      <xdr:row>111</xdr:row>
      <xdr:rowOff>28575</xdr:rowOff>
    </xdr:to>
    <xdr:sp>
      <xdr:nvSpPr>
        <xdr:cNvPr id="7" name="角丸四角形 24"/>
        <xdr:cNvSpPr>
          <a:spLocks/>
        </xdr:cNvSpPr>
      </xdr:nvSpPr>
      <xdr:spPr>
        <a:xfrm>
          <a:off x="571500" y="24860250"/>
          <a:ext cx="1162050" cy="390525"/>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104</xdr:row>
      <xdr:rowOff>200025</xdr:rowOff>
    </xdr:from>
    <xdr:to>
      <xdr:col>8</xdr:col>
      <xdr:colOff>371475</xdr:colOff>
      <xdr:row>106</xdr:row>
      <xdr:rowOff>19050</xdr:rowOff>
    </xdr:to>
    <xdr:sp>
      <xdr:nvSpPr>
        <xdr:cNvPr id="8" name="下矢印 25"/>
        <xdr:cNvSpPr>
          <a:spLocks/>
        </xdr:cNvSpPr>
      </xdr:nvSpPr>
      <xdr:spPr>
        <a:xfrm rot="3822182">
          <a:off x="1543050" y="24022050"/>
          <a:ext cx="304800" cy="219075"/>
        </a:xfrm>
        <a:prstGeom prst="downArrow">
          <a:avLst>
            <a:gd name="adj" fmla="val 1949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409575</xdr:colOff>
      <xdr:row>117</xdr:row>
      <xdr:rowOff>66675</xdr:rowOff>
    </xdr:from>
    <xdr:to>
      <xdr:col>11</xdr:col>
      <xdr:colOff>161925</xdr:colOff>
      <xdr:row>118</xdr:row>
      <xdr:rowOff>104775</xdr:rowOff>
    </xdr:to>
    <xdr:sp>
      <xdr:nvSpPr>
        <xdr:cNvPr id="9" name="下矢印 27"/>
        <xdr:cNvSpPr>
          <a:spLocks/>
        </xdr:cNvSpPr>
      </xdr:nvSpPr>
      <xdr:spPr>
        <a:xfrm rot="3822182">
          <a:off x="3095625" y="26489025"/>
          <a:ext cx="352425" cy="238125"/>
        </a:xfrm>
        <a:prstGeom prst="downArrow">
          <a:avLst>
            <a:gd name="adj" fmla="val 1949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47625</xdr:colOff>
      <xdr:row>5</xdr:row>
      <xdr:rowOff>38100</xdr:rowOff>
    </xdr:from>
    <xdr:ext cx="2352675" cy="247650"/>
    <xdr:sp>
      <xdr:nvSpPr>
        <xdr:cNvPr id="10" name="正方形/長方形 44"/>
        <xdr:cNvSpPr>
          <a:spLocks/>
        </xdr:cNvSpPr>
      </xdr:nvSpPr>
      <xdr:spPr>
        <a:xfrm>
          <a:off x="3333750" y="1038225"/>
          <a:ext cx="2352675" cy="247650"/>
        </a:xfrm>
        <a:prstGeom prst="rect">
          <a:avLst/>
        </a:prstGeom>
        <a:noFill/>
        <a:ln w="9525" cmpd="sng">
          <a:noFill/>
        </a:ln>
      </xdr:spPr>
      <xdr:txBody>
        <a:bodyPr vertOverflow="clip" wrap="square"/>
        <a:p>
          <a:pPr algn="ctr">
            <a:defRPr/>
          </a:pPr>
          <a:r>
            <a:rPr lang="en-US" cap="none" sz="1000" b="1" i="0" u="none" baseline="0"/>
            <a:t>消防法施行規則第１２条の２第２項第２号関係</a:t>
          </a:r>
        </a:p>
      </xdr:txBody>
    </xdr:sp>
    <xdr:clientData/>
  </xdr:oneCellAnchor>
  <xdr:twoCellAnchor>
    <xdr:from>
      <xdr:col>11</xdr:col>
      <xdr:colOff>104775</xdr:colOff>
      <xdr:row>125</xdr:row>
      <xdr:rowOff>161925</xdr:rowOff>
    </xdr:from>
    <xdr:to>
      <xdr:col>11</xdr:col>
      <xdr:colOff>428625</xdr:colOff>
      <xdr:row>126</xdr:row>
      <xdr:rowOff>190500</xdr:rowOff>
    </xdr:to>
    <xdr:sp>
      <xdr:nvSpPr>
        <xdr:cNvPr id="11" name="下矢印 28"/>
        <xdr:cNvSpPr>
          <a:spLocks/>
        </xdr:cNvSpPr>
      </xdr:nvSpPr>
      <xdr:spPr>
        <a:xfrm rot="2876213">
          <a:off x="3390900" y="28184475"/>
          <a:ext cx="323850" cy="228600"/>
        </a:xfrm>
        <a:prstGeom prst="downArrow">
          <a:avLst>
            <a:gd name="adj" fmla="val 1949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104775</xdr:colOff>
      <xdr:row>129</xdr:row>
      <xdr:rowOff>180975</xdr:rowOff>
    </xdr:from>
    <xdr:to>
      <xdr:col>11</xdr:col>
      <xdr:colOff>304800</xdr:colOff>
      <xdr:row>131</xdr:row>
      <xdr:rowOff>152400</xdr:rowOff>
    </xdr:to>
    <xdr:sp>
      <xdr:nvSpPr>
        <xdr:cNvPr id="12" name="下矢印 29"/>
        <xdr:cNvSpPr>
          <a:spLocks/>
        </xdr:cNvSpPr>
      </xdr:nvSpPr>
      <xdr:spPr>
        <a:xfrm rot="2543243">
          <a:off x="3390900" y="29003625"/>
          <a:ext cx="200025" cy="371475"/>
        </a:xfrm>
        <a:prstGeom prst="downArrow">
          <a:avLst>
            <a:gd name="adj" fmla="val 1949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190500</xdr:colOff>
      <xdr:row>92</xdr:row>
      <xdr:rowOff>133350</xdr:rowOff>
    </xdr:from>
    <xdr:to>
      <xdr:col>14</xdr:col>
      <xdr:colOff>190500</xdr:colOff>
      <xdr:row>101</xdr:row>
      <xdr:rowOff>9525</xdr:rowOff>
    </xdr:to>
    <xdr:pic>
      <xdr:nvPicPr>
        <xdr:cNvPr id="13" name="Picture 4"/>
        <xdr:cNvPicPr preferRelativeResize="1">
          <a:picLocks noChangeAspect="1"/>
        </xdr:cNvPicPr>
      </xdr:nvPicPr>
      <xdr:blipFill>
        <a:blip r:embed="rId6"/>
        <a:stretch>
          <a:fillRect/>
        </a:stretch>
      </xdr:blipFill>
      <xdr:spPr>
        <a:xfrm>
          <a:off x="190500" y="21555075"/>
          <a:ext cx="5086350" cy="1676400"/>
        </a:xfrm>
        <a:prstGeom prst="rect">
          <a:avLst/>
        </a:prstGeom>
        <a:noFill/>
        <a:ln w="9525" cmpd="sng">
          <a:noFill/>
        </a:ln>
      </xdr:spPr>
    </xdr:pic>
    <xdr:clientData/>
  </xdr:twoCellAnchor>
  <xdr:twoCellAnchor>
    <xdr:from>
      <xdr:col>5</xdr:col>
      <xdr:colOff>28575</xdr:colOff>
      <xdr:row>96</xdr:row>
      <xdr:rowOff>19050</xdr:rowOff>
    </xdr:from>
    <xdr:to>
      <xdr:col>12</xdr:col>
      <xdr:colOff>9525</xdr:colOff>
      <xdr:row>99</xdr:row>
      <xdr:rowOff>28575</xdr:rowOff>
    </xdr:to>
    <xdr:grpSp>
      <xdr:nvGrpSpPr>
        <xdr:cNvPr id="14" name="グループ化 41"/>
        <xdr:cNvGrpSpPr>
          <a:grpSpLocks/>
        </xdr:cNvGrpSpPr>
      </xdr:nvGrpSpPr>
      <xdr:grpSpPr>
        <a:xfrm>
          <a:off x="819150" y="22240875"/>
          <a:ext cx="3076575" cy="609600"/>
          <a:chOff x="1514474" y="11658599"/>
          <a:chExt cx="3648076" cy="609600"/>
        </a:xfrm>
        <a:solidFill>
          <a:srgbClr val="FFFFFF"/>
        </a:solidFill>
      </xdr:grpSpPr>
      <xdr:sp>
        <xdr:nvSpPr>
          <xdr:cNvPr id="15" name="角丸四角形 18"/>
          <xdr:cNvSpPr>
            <a:spLocks/>
          </xdr:cNvSpPr>
        </xdr:nvSpPr>
        <xdr:spPr>
          <a:xfrm>
            <a:off x="1514474" y="11658599"/>
            <a:ext cx="1700003" cy="600151"/>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角丸四角形 19"/>
          <xdr:cNvSpPr>
            <a:spLocks/>
          </xdr:cNvSpPr>
        </xdr:nvSpPr>
        <xdr:spPr>
          <a:xfrm>
            <a:off x="3581109" y="11668200"/>
            <a:ext cx="1581441" cy="600151"/>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523875</xdr:colOff>
      <xdr:row>117</xdr:row>
      <xdr:rowOff>47625</xdr:rowOff>
    </xdr:from>
    <xdr:to>
      <xdr:col>10</xdr:col>
      <xdr:colOff>409575</xdr:colOff>
      <xdr:row>118</xdr:row>
      <xdr:rowOff>57150</xdr:rowOff>
    </xdr:to>
    <xdr:sp>
      <xdr:nvSpPr>
        <xdr:cNvPr id="17" name="正方形/長方形 43"/>
        <xdr:cNvSpPr>
          <a:spLocks/>
        </xdr:cNvSpPr>
      </xdr:nvSpPr>
      <xdr:spPr>
        <a:xfrm>
          <a:off x="2009775" y="26469975"/>
          <a:ext cx="1085850" cy="2095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247650</xdr:colOff>
      <xdr:row>128</xdr:row>
      <xdr:rowOff>104775</xdr:rowOff>
    </xdr:from>
    <xdr:to>
      <xdr:col>10</xdr:col>
      <xdr:colOff>133350</xdr:colOff>
      <xdr:row>129</xdr:row>
      <xdr:rowOff>114300</xdr:rowOff>
    </xdr:to>
    <xdr:sp>
      <xdr:nvSpPr>
        <xdr:cNvPr id="18" name="正方形/長方形 46"/>
        <xdr:cNvSpPr>
          <a:spLocks/>
        </xdr:cNvSpPr>
      </xdr:nvSpPr>
      <xdr:spPr>
        <a:xfrm>
          <a:off x="1733550" y="28727400"/>
          <a:ext cx="1085850" cy="2095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219075</xdr:colOff>
      <xdr:row>133</xdr:row>
      <xdr:rowOff>76200</xdr:rowOff>
    </xdr:from>
    <xdr:to>
      <xdr:col>10</xdr:col>
      <xdr:colOff>104775</xdr:colOff>
      <xdr:row>134</xdr:row>
      <xdr:rowOff>85725</xdr:rowOff>
    </xdr:to>
    <xdr:sp>
      <xdr:nvSpPr>
        <xdr:cNvPr id="19" name="正方形/長方形 47"/>
        <xdr:cNvSpPr>
          <a:spLocks/>
        </xdr:cNvSpPr>
      </xdr:nvSpPr>
      <xdr:spPr>
        <a:xfrm>
          <a:off x="1704975" y="29698950"/>
          <a:ext cx="1085850" cy="2095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133350</xdr:colOff>
      <xdr:row>9</xdr:row>
      <xdr:rowOff>247650</xdr:rowOff>
    </xdr:from>
    <xdr:ext cx="2876550" cy="438150"/>
    <xdr:sp>
      <xdr:nvSpPr>
        <xdr:cNvPr id="20" name="正方形/長方形 50"/>
        <xdr:cNvSpPr>
          <a:spLocks/>
        </xdr:cNvSpPr>
      </xdr:nvSpPr>
      <xdr:spPr>
        <a:xfrm>
          <a:off x="2819400" y="2505075"/>
          <a:ext cx="2876550" cy="438150"/>
        </a:xfrm>
        <a:prstGeom prst="rect">
          <a:avLst/>
        </a:prstGeom>
        <a:noFill/>
        <a:ln w="9525" cmpd="sng">
          <a:noFill/>
        </a:ln>
      </xdr:spPr>
      <xdr:txBody>
        <a:bodyPr vertOverflow="clip" wrap="square"/>
        <a:p>
          <a:pPr algn="r">
            <a:defRPr/>
          </a:pPr>
          <a:r>
            <a:rPr lang="en-US" cap="none" sz="2000" b="1" i="0" u="none" baseline="0">
              <a:solidFill>
                <a:srgbClr val="C0C0C0"/>
              </a:solidFill>
            </a:rPr>
            <a:t>新潟市消防局設備保安課</a:t>
          </a:r>
        </a:p>
      </xdr:txBody>
    </xdr:sp>
    <xdr:clientData/>
  </xdr:oneCellAnchor>
  <xdr:twoCellAnchor editAs="oneCell">
    <xdr:from>
      <xdr:col>1</xdr:col>
      <xdr:colOff>38100</xdr:colOff>
      <xdr:row>77</xdr:row>
      <xdr:rowOff>28575</xdr:rowOff>
    </xdr:from>
    <xdr:to>
      <xdr:col>14</xdr:col>
      <xdr:colOff>400050</xdr:colOff>
      <xdr:row>87</xdr:row>
      <xdr:rowOff>114300</xdr:rowOff>
    </xdr:to>
    <xdr:pic>
      <xdr:nvPicPr>
        <xdr:cNvPr id="21" name="Picture 2"/>
        <xdr:cNvPicPr preferRelativeResize="1">
          <a:picLocks noChangeAspect="1"/>
        </xdr:cNvPicPr>
      </xdr:nvPicPr>
      <xdr:blipFill>
        <a:blip r:embed="rId7"/>
        <a:stretch>
          <a:fillRect/>
        </a:stretch>
      </xdr:blipFill>
      <xdr:spPr>
        <a:xfrm>
          <a:off x="266700" y="18449925"/>
          <a:ext cx="5219700" cy="2085975"/>
        </a:xfrm>
        <a:prstGeom prst="rect">
          <a:avLst/>
        </a:prstGeom>
        <a:noFill/>
        <a:ln w="9525" cmpd="sng">
          <a:noFill/>
        </a:ln>
      </xdr:spPr>
    </xdr:pic>
    <xdr:clientData/>
  </xdr:twoCellAnchor>
  <xdr:twoCellAnchor>
    <xdr:from>
      <xdr:col>5</xdr:col>
      <xdr:colOff>47625</xdr:colOff>
      <xdr:row>76</xdr:row>
      <xdr:rowOff>161925</xdr:rowOff>
    </xdr:from>
    <xdr:to>
      <xdr:col>10</xdr:col>
      <xdr:colOff>190500</xdr:colOff>
      <xdr:row>78</xdr:row>
      <xdr:rowOff>190500</xdr:rowOff>
    </xdr:to>
    <xdr:sp>
      <xdr:nvSpPr>
        <xdr:cNvPr id="22" name="角丸四角形 14"/>
        <xdr:cNvSpPr>
          <a:spLocks/>
        </xdr:cNvSpPr>
      </xdr:nvSpPr>
      <xdr:spPr>
        <a:xfrm>
          <a:off x="838200" y="18383250"/>
          <a:ext cx="2038350" cy="428625"/>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209550</xdr:colOff>
      <xdr:row>81</xdr:row>
      <xdr:rowOff>28575</xdr:rowOff>
    </xdr:from>
    <xdr:to>
      <xdr:col>8</xdr:col>
      <xdr:colOff>257175</xdr:colOff>
      <xdr:row>85</xdr:row>
      <xdr:rowOff>104775</xdr:rowOff>
    </xdr:to>
    <xdr:sp>
      <xdr:nvSpPr>
        <xdr:cNvPr id="23" name="角丸四角形 15"/>
        <xdr:cNvSpPr>
          <a:spLocks/>
        </xdr:cNvSpPr>
      </xdr:nvSpPr>
      <xdr:spPr>
        <a:xfrm>
          <a:off x="1371600" y="19250025"/>
          <a:ext cx="371475" cy="876300"/>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247650</xdr:colOff>
      <xdr:row>81</xdr:row>
      <xdr:rowOff>142875</xdr:rowOff>
    </xdr:from>
    <xdr:to>
      <xdr:col>12</xdr:col>
      <xdr:colOff>295275</xdr:colOff>
      <xdr:row>83</xdr:row>
      <xdr:rowOff>114300</xdr:rowOff>
    </xdr:to>
    <xdr:sp>
      <xdr:nvSpPr>
        <xdr:cNvPr id="24" name="角丸四角形 17"/>
        <xdr:cNvSpPr>
          <a:spLocks/>
        </xdr:cNvSpPr>
      </xdr:nvSpPr>
      <xdr:spPr>
        <a:xfrm>
          <a:off x="3533775" y="19364325"/>
          <a:ext cx="647700" cy="371475"/>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523875</xdr:colOff>
      <xdr:row>81</xdr:row>
      <xdr:rowOff>114300</xdr:rowOff>
    </xdr:from>
    <xdr:to>
      <xdr:col>10</xdr:col>
      <xdr:colOff>561975</xdr:colOff>
      <xdr:row>83</xdr:row>
      <xdr:rowOff>114300</xdr:rowOff>
    </xdr:to>
    <xdr:sp>
      <xdr:nvSpPr>
        <xdr:cNvPr id="25" name="角丸四角形 16"/>
        <xdr:cNvSpPr>
          <a:spLocks/>
        </xdr:cNvSpPr>
      </xdr:nvSpPr>
      <xdr:spPr>
        <a:xfrm>
          <a:off x="2609850" y="19335750"/>
          <a:ext cx="638175" cy="400050"/>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57150</xdr:colOff>
      <xdr:row>85</xdr:row>
      <xdr:rowOff>38100</xdr:rowOff>
    </xdr:from>
    <xdr:to>
      <xdr:col>10</xdr:col>
      <xdr:colOff>104775</xdr:colOff>
      <xdr:row>87</xdr:row>
      <xdr:rowOff>9525</xdr:rowOff>
    </xdr:to>
    <xdr:sp>
      <xdr:nvSpPr>
        <xdr:cNvPr id="26" name="角丸四角形 38"/>
        <xdr:cNvSpPr>
          <a:spLocks/>
        </xdr:cNvSpPr>
      </xdr:nvSpPr>
      <xdr:spPr>
        <a:xfrm>
          <a:off x="2143125" y="20059650"/>
          <a:ext cx="647700" cy="371475"/>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8</xdr:col>
      <xdr:colOff>466725</xdr:colOff>
      <xdr:row>7</xdr:row>
      <xdr:rowOff>371475</xdr:rowOff>
    </xdr:from>
    <xdr:ext cx="3152775" cy="428625"/>
    <xdr:sp>
      <xdr:nvSpPr>
        <xdr:cNvPr id="27" name="正方形/長方形 39"/>
        <xdr:cNvSpPr>
          <a:spLocks/>
        </xdr:cNvSpPr>
      </xdr:nvSpPr>
      <xdr:spPr>
        <a:xfrm>
          <a:off x="1952625" y="1771650"/>
          <a:ext cx="3152775" cy="428625"/>
        </a:xfrm>
        <a:prstGeom prst="rect">
          <a:avLst/>
        </a:prstGeom>
        <a:noFill/>
        <a:ln w="9525" cmpd="sng">
          <a:noFill/>
        </a:ln>
      </xdr:spPr>
      <xdr:txBody>
        <a:bodyPr vertOverflow="clip" wrap="square"/>
        <a:p>
          <a:pPr algn="ctr">
            <a:defRPr/>
          </a:pPr>
          <a:r>
            <a:rPr lang="en-US" cap="none" sz="2000" b="1" i="0" u="none" baseline="0">
              <a:solidFill>
                <a:srgbClr val="FF0000"/>
              </a:solidFill>
            </a:rPr>
            <a:t>使用前に必ずお読みください。</a:t>
          </a:r>
        </a:p>
      </xdr:txBody>
    </xdr:sp>
    <xdr:clientData/>
  </xdr:oneCellAnchor>
  <xdr:twoCellAnchor editAs="oneCell">
    <xdr:from>
      <xdr:col>2</xdr:col>
      <xdr:colOff>57150</xdr:colOff>
      <xdr:row>140</xdr:row>
      <xdr:rowOff>180975</xdr:rowOff>
    </xdr:from>
    <xdr:to>
      <xdr:col>13</xdr:col>
      <xdr:colOff>0</xdr:colOff>
      <xdr:row>149</xdr:row>
      <xdr:rowOff>66675</xdr:rowOff>
    </xdr:to>
    <xdr:pic>
      <xdr:nvPicPr>
        <xdr:cNvPr id="28" name="Picture 4"/>
        <xdr:cNvPicPr preferRelativeResize="1">
          <a:picLocks noChangeAspect="1"/>
        </xdr:cNvPicPr>
      </xdr:nvPicPr>
      <xdr:blipFill>
        <a:blip r:embed="rId8"/>
        <a:stretch>
          <a:fillRect/>
        </a:stretch>
      </xdr:blipFill>
      <xdr:spPr>
        <a:xfrm>
          <a:off x="447675" y="31594425"/>
          <a:ext cx="4038600" cy="1685925"/>
        </a:xfrm>
        <a:prstGeom prst="rect">
          <a:avLst/>
        </a:prstGeom>
        <a:noFill/>
        <a:ln w="9525" cmpd="sng">
          <a:noFill/>
        </a:ln>
      </xdr:spPr>
    </xdr:pic>
    <xdr:clientData/>
  </xdr:twoCellAnchor>
  <xdr:twoCellAnchor>
    <xdr:from>
      <xdr:col>8</xdr:col>
      <xdr:colOff>304800</xdr:colOff>
      <xdr:row>142</xdr:row>
      <xdr:rowOff>9525</xdr:rowOff>
    </xdr:from>
    <xdr:to>
      <xdr:col>9</xdr:col>
      <xdr:colOff>542925</xdr:colOff>
      <xdr:row>143</xdr:row>
      <xdr:rowOff>133350</xdr:rowOff>
    </xdr:to>
    <xdr:sp>
      <xdr:nvSpPr>
        <xdr:cNvPr id="29" name="角丸四角形 40"/>
        <xdr:cNvSpPr>
          <a:spLocks/>
        </xdr:cNvSpPr>
      </xdr:nvSpPr>
      <xdr:spPr>
        <a:xfrm>
          <a:off x="1790700" y="31823025"/>
          <a:ext cx="838200" cy="323850"/>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142</xdr:row>
      <xdr:rowOff>19050</xdr:rowOff>
    </xdr:from>
    <xdr:to>
      <xdr:col>12</xdr:col>
      <xdr:colOff>533400</xdr:colOff>
      <xdr:row>143</xdr:row>
      <xdr:rowOff>142875</xdr:rowOff>
    </xdr:to>
    <xdr:sp>
      <xdr:nvSpPr>
        <xdr:cNvPr id="30" name="角丸四角形 34"/>
        <xdr:cNvSpPr>
          <a:spLocks/>
        </xdr:cNvSpPr>
      </xdr:nvSpPr>
      <xdr:spPr>
        <a:xfrm>
          <a:off x="2724150" y="31832550"/>
          <a:ext cx="1695450" cy="323850"/>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304800</xdr:colOff>
      <xdr:row>143</xdr:row>
      <xdr:rowOff>161925</xdr:rowOff>
    </xdr:from>
    <xdr:to>
      <xdr:col>12</xdr:col>
      <xdr:colOff>523875</xdr:colOff>
      <xdr:row>145</xdr:row>
      <xdr:rowOff>85725</xdr:rowOff>
    </xdr:to>
    <xdr:sp>
      <xdr:nvSpPr>
        <xdr:cNvPr id="31" name="角丸四角形 42"/>
        <xdr:cNvSpPr>
          <a:spLocks/>
        </xdr:cNvSpPr>
      </xdr:nvSpPr>
      <xdr:spPr>
        <a:xfrm>
          <a:off x="3590925" y="32175450"/>
          <a:ext cx="819150" cy="323850"/>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133350</xdr:colOff>
      <xdr:row>45</xdr:row>
      <xdr:rowOff>352425</xdr:rowOff>
    </xdr:from>
    <xdr:to>
      <xdr:col>14</xdr:col>
      <xdr:colOff>866775</xdr:colOff>
      <xdr:row>59</xdr:row>
      <xdr:rowOff>57150</xdr:rowOff>
    </xdr:to>
    <xdr:pic>
      <xdr:nvPicPr>
        <xdr:cNvPr id="32" name="図 45"/>
        <xdr:cNvPicPr preferRelativeResize="1">
          <a:picLocks noChangeAspect="1"/>
        </xdr:cNvPicPr>
      </xdr:nvPicPr>
      <xdr:blipFill>
        <a:blip r:embed="rId9"/>
        <a:stretch>
          <a:fillRect/>
        </a:stretch>
      </xdr:blipFill>
      <xdr:spPr>
        <a:xfrm>
          <a:off x="1295400" y="11906250"/>
          <a:ext cx="4657725" cy="2733675"/>
        </a:xfrm>
        <a:prstGeom prst="rect">
          <a:avLst/>
        </a:prstGeom>
        <a:noFill/>
        <a:ln w="9525" cmpd="sng">
          <a:noFill/>
        </a:ln>
      </xdr:spPr>
    </xdr:pic>
    <xdr:clientData/>
  </xdr:twoCellAnchor>
  <xdr:twoCellAnchor>
    <xdr:from>
      <xdr:col>3</xdr:col>
      <xdr:colOff>19050</xdr:colOff>
      <xdr:row>47</xdr:row>
      <xdr:rowOff>66675</xdr:rowOff>
    </xdr:from>
    <xdr:to>
      <xdr:col>10</xdr:col>
      <xdr:colOff>571500</xdr:colOff>
      <xdr:row>55</xdr:row>
      <xdr:rowOff>152400</xdr:rowOff>
    </xdr:to>
    <xdr:grpSp>
      <xdr:nvGrpSpPr>
        <xdr:cNvPr id="33" name="グループ化 59"/>
        <xdr:cNvGrpSpPr>
          <a:grpSpLocks/>
        </xdr:cNvGrpSpPr>
      </xdr:nvGrpSpPr>
      <xdr:grpSpPr>
        <a:xfrm>
          <a:off x="571500" y="12249150"/>
          <a:ext cx="2686050" cy="1685925"/>
          <a:chOff x="847725" y="10734675"/>
          <a:chExt cx="3076575" cy="1685925"/>
        </a:xfrm>
        <a:solidFill>
          <a:srgbClr val="FFFFFF"/>
        </a:solidFill>
      </xdr:grpSpPr>
      <xdr:grpSp>
        <xdr:nvGrpSpPr>
          <xdr:cNvPr id="34" name="Group 5"/>
          <xdr:cNvGrpSpPr>
            <a:grpSpLocks/>
          </xdr:cNvGrpSpPr>
        </xdr:nvGrpSpPr>
        <xdr:grpSpPr>
          <a:xfrm>
            <a:off x="1180764" y="10734675"/>
            <a:ext cx="2743536" cy="1685925"/>
            <a:chOff x="2385" y="2475"/>
            <a:chExt cx="4320" cy="2655"/>
          </a:xfrm>
          <a:solidFill>
            <a:srgbClr val="FFFFFF"/>
          </a:solidFill>
        </xdr:grpSpPr>
        <xdr:sp>
          <xdr:nvSpPr>
            <xdr:cNvPr id="35" name="AutoShape 6"/>
            <xdr:cNvSpPr>
              <a:spLocks/>
            </xdr:cNvSpPr>
          </xdr:nvSpPr>
          <xdr:spPr>
            <a:xfrm>
              <a:off x="4275" y="3588"/>
              <a:ext cx="129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36" name="Group 7"/>
            <xdr:cNvGrpSpPr>
              <a:grpSpLocks/>
            </xdr:cNvGrpSpPr>
          </xdr:nvGrpSpPr>
          <xdr:grpSpPr>
            <a:xfrm rot="5400000" flipH="1" flipV="1">
              <a:off x="4722" y="3315"/>
              <a:ext cx="273" cy="273"/>
              <a:chOff x="3882" y="1680"/>
              <a:chExt cx="273" cy="273"/>
            </a:xfrm>
            <a:solidFill>
              <a:srgbClr val="FFFFFF"/>
            </a:solidFill>
          </xdr:grpSpPr>
          <xdr:sp>
            <xdr:nvSpPr>
              <xdr:cNvPr id="37" name="Arc 8"/>
              <xdr:cNvSpPr>
                <a:spLocks/>
              </xdr:cNvSpPr>
            </xdr:nvSpPr>
            <xdr:spPr>
              <a:xfrm>
                <a:off x="3882" y="1680"/>
                <a:ext cx="273" cy="27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AutoShape 9"/>
              <xdr:cNvSpPr>
                <a:spLocks/>
              </xdr:cNvSpPr>
            </xdr:nvSpPr>
            <xdr:spPr>
              <a:xfrm>
                <a:off x="3882" y="1953"/>
                <a:ext cx="273"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nvGrpSpPr>
            <xdr:cNvPr id="39" name="Group 10"/>
            <xdr:cNvGrpSpPr>
              <a:grpSpLocks/>
            </xdr:cNvGrpSpPr>
          </xdr:nvGrpSpPr>
          <xdr:grpSpPr>
            <a:xfrm>
              <a:off x="2385" y="2475"/>
              <a:ext cx="4320" cy="2655"/>
              <a:chOff x="2385" y="2475"/>
              <a:chExt cx="4320" cy="2655"/>
            </a:xfrm>
            <a:solidFill>
              <a:srgbClr val="FFFFFF"/>
            </a:solidFill>
          </xdr:grpSpPr>
          <xdr:grpSp>
            <xdr:nvGrpSpPr>
              <xdr:cNvPr id="40" name="Group 11"/>
              <xdr:cNvGrpSpPr>
                <a:grpSpLocks/>
              </xdr:cNvGrpSpPr>
            </xdr:nvGrpSpPr>
            <xdr:grpSpPr>
              <a:xfrm>
                <a:off x="2385" y="2475"/>
                <a:ext cx="1890" cy="2655"/>
                <a:chOff x="2385" y="2475"/>
                <a:chExt cx="1890" cy="2655"/>
              </a:xfrm>
              <a:solidFill>
                <a:srgbClr val="FFFFFF"/>
              </a:solidFill>
            </xdr:grpSpPr>
            <xdr:sp>
              <xdr:nvSpPr>
                <xdr:cNvPr id="41" name="Rectangle 12"/>
                <xdr:cNvSpPr>
                  <a:spLocks/>
                </xdr:cNvSpPr>
              </xdr:nvSpPr>
              <xdr:spPr>
                <a:xfrm>
                  <a:off x="3525" y="3108"/>
                  <a:ext cx="750" cy="48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Freeform 13"/>
                <xdr:cNvSpPr>
                  <a:spLocks/>
                </xdr:cNvSpPr>
              </xdr:nvSpPr>
              <xdr:spPr>
                <a:xfrm>
                  <a:off x="2385" y="2475"/>
                  <a:ext cx="1140" cy="2655"/>
                </a:xfrm>
                <a:custGeom>
                  <a:pathLst>
                    <a:path h="2655" w="1140">
                      <a:moveTo>
                        <a:pt x="0" y="0"/>
                      </a:moveTo>
                      <a:lnTo>
                        <a:pt x="1140" y="0"/>
                      </a:lnTo>
                      <a:lnTo>
                        <a:pt x="1140" y="2655"/>
                      </a:lnTo>
                      <a:lnTo>
                        <a:pt x="180" y="2655"/>
                      </a:ln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3" name="Group 14"/>
                <xdr:cNvGrpSpPr>
                  <a:grpSpLocks/>
                </xdr:cNvGrpSpPr>
              </xdr:nvGrpSpPr>
              <xdr:grpSpPr>
                <a:xfrm>
                  <a:off x="3525" y="3225"/>
                  <a:ext cx="255" cy="255"/>
                  <a:chOff x="3270" y="1860"/>
                  <a:chExt cx="255" cy="255"/>
                </a:xfrm>
                <a:solidFill>
                  <a:srgbClr val="FFFFFF"/>
                </a:solidFill>
              </xdr:grpSpPr>
              <xdr:sp>
                <xdr:nvSpPr>
                  <xdr:cNvPr id="44" name="Arc 15"/>
                  <xdr:cNvSpPr>
                    <a:spLocks/>
                  </xdr:cNvSpPr>
                </xdr:nvSpPr>
                <xdr:spPr>
                  <a:xfrm>
                    <a:off x="3270" y="1860"/>
                    <a:ext cx="255" cy="25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AutoShape 16"/>
                  <xdr:cNvSpPr>
                    <a:spLocks/>
                  </xdr:cNvSpPr>
                </xdr:nvSpPr>
                <xdr:spPr>
                  <a:xfrm>
                    <a:off x="3270" y="2115"/>
                    <a:ext cx="25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grpSp>
            <xdr:nvGrpSpPr>
              <xdr:cNvPr id="46" name="Group 17"/>
              <xdr:cNvGrpSpPr>
                <a:grpSpLocks/>
              </xdr:cNvGrpSpPr>
            </xdr:nvGrpSpPr>
            <xdr:grpSpPr>
              <a:xfrm>
                <a:off x="3780" y="2880"/>
                <a:ext cx="213" cy="990"/>
                <a:chOff x="1080" y="2475"/>
                <a:chExt cx="345" cy="1293"/>
              </a:xfrm>
              <a:solidFill>
                <a:srgbClr val="FFFFFF"/>
              </a:solidFill>
            </xdr:grpSpPr>
            <xdr:sp>
              <xdr:nvSpPr>
                <xdr:cNvPr id="47" name="AutoShape 18"/>
                <xdr:cNvSpPr>
                  <a:spLocks/>
                </xdr:cNvSpPr>
              </xdr:nvSpPr>
              <xdr:spPr>
                <a:xfrm>
                  <a:off x="1245" y="2655"/>
                  <a:ext cx="0" cy="933"/>
                </a:xfrm>
                <a:prstGeom prst="straightConnector1">
                  <a:avLst/>
                </a:prstGeom>
                <a:noFill/>
                <a:ln w="9525" cmpd="sng">
                  <a:solidFill>
                    <a:srgbClr val="C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8" name="Freeform 19"/>
                <xdr:cNvSpPr>
                  <a:spLocks/>
                </xdr:cNvSpPr>
              </xdr:nvSpPr>
              <xdr:spPr>
                <a:xfrm>
                  <a:off x="1080" y="2475"/>
                  <a:ext cx="345" cy="180"/>
                </a:xfrm>
                <a:custGeom>
                  <a:pathLst>
                    <a:path h="180" w="345">
                      <a:moveTo>
                        <a:pt x="0" y="0"/>
                      </a:moveTo>
                      <a:lnTo>
                        <a:pt x="165" y="180"/>
                      </a:lnTo>
                      <a:lnTo>
                        <a:pt x="345" y="0"/>
                      </a:lnTo>
                    </a:path>
                  </a:pathLst>
                </a:custGeom>
                <a:noFill/>
                <a:ln w="9525"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Freeform 20"/>
                <xdr:cNvSpPr>
                  <a:spLocks/>
                </xdr:cNvSpPr>
              </xdr:nvSpPr>
              <xdr:spPr>
                <a:xfrm flipV="1">
                  <a:off x="1080" y="3588"/>
                  <a:ext cx="345" cy="180"/>
                </a:xfrm>
                <a:custGeom>
                  <a:pathLst>
                    <a:path h="180" w="345">
                      <a:moveTo>
                        <a:pt x="0" y="0"/>
                      </a:moveTo>
                      <a:lnTo>
                        <a:pt x="165" y="180"/>
                      </a:lnTo>
                      <a:lnTo>
                        <a:pt x="345" y="0"/>
                      </a:lnTo>
                    </a:path>
                  </a:pathLst>
                </a:custGeom>
                <a:noFill/>
                <a:ln w="9525" cmpd="sng">
                  <a:solidFill>
                    <a:srgbClr val="C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50" name="Freeform 21"/>
              <xdr:cNvSpPr>
                <a:spLocks/>
              </xdr:cNvSpPr>
            </xdr:nvSpPr>
            <xdr:spPr>
              <a:xfrm>
                <a:off x="4905" y="3480"/>
                <a:ext cx="1800" cy="1320"/>
              </a:xfrm>
              <a:custGeom>
                <a:pathLst>
                  <a:path h="1320" w="1800">
                    <a:moveTo>
                      <a:pt x="1800" y="1320"/>
                    </a:moveTo>
                    <a:lnTo>
                      <a:pt x="1140" y="0"/>
                    </a:lnTo>
                    <a:lnTo>
                      <a:pt x="15" y="0"/>
                    </a:lnTo>
                    <a:lnTo>
                      <a:pt x="0" y="108"/>
                    </a:lnTo>
                    <a:lnTo>
                      <a:pt x="660" y="1320"/>
                    </a:lnTo>
                  </a:path>
                </a:pathLst>
              </a:custGeom>
              <a:noFill/>
              <a:ln w="9525" cmpd="sng">
                <a:solidFill>
                  <a:srgbClr val="000000"/>
                </a:solidFill>
                <a:prstDash val="lgDashDot"/>
                <a:headEnd type="none"/>
                <a:tailEnd type="arrow"/>
              </a:ln>
            </xdr:spPr>
            <xdr:txBody>
              <a:bodyPr vertOverflow="clip" wrap="square"/>
              <a:p>
                <a:pPr algn="l">
                  <a:defRPr/>
                </a:pPr>
                <a:r>
                  <a:rPr lang="en-US" cap="none" u="none" baseline="0">
                    <a:latin typeface="Calibri"/>
                    <a:ea typeface="Calibri"/>
                    <a:cs typeface="Calibri"/>
                  </a:rPr>
                  <a:t/>
                </a:r>
              </a:p>
            </xdr:txBody>
          </xdr:sp>
          <xdr:sp>
            <xdr:nvSpPr>
              <xdr:cNvPr id="51" name="Freeform 22"/>
              <xdr:cNvSpPr>
                <a:spLocks/>
              </xdr:cNvSpPr>
            </xdr:nvSpPr>
            <xdr:spPr>
              <a:xfrm>
                <a:off x="3525" y="3480"/>
                <a:ext cx="2040" cy="1320"/>
              </a:xfrm>
              <a:custGeom>
                <a:pathLst>
                  <a:path h="1320" w="2040">
                    <a:moveTo>
                      <a:pt x="2040" y="1320"/>
                    </a:moveTo>
                    <a:lnTo>
                      <a:pt x="1197" y="0"/>
                    </a:lnTo>
                    <a:lnTo>
                      <a:pt x="0" y="0"/>
                    </a:lnTo>
                  </a:path>
                </a:pathLst>
              </a:custGeom>
              <a:noFill/>
              <a:ln w="9525" cmpd="sng">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grpSp>
      </xdr:grpSp>
      <xdr:sp>
        <xdr:nvSpPr>
          <xdr:cNvPr id="52" name="Text Box 23"/>
          <xdr:cNvSpPr txBox="1">
            <a:spLocks noChangeArrowheads="1"/>
          </xdr:cNvSpPr>
        </xdr:nvSpPr>
        <xdr:spPr>
          <a:xfrm>
            <a:off x="847725" y="10982506"/>
            <a:ext cx="962199" cy="542868"/>
          </a:xfrm>
          <a:prstGeom prst="rect">
            <a:avLst/>
          </a:prstGeom>
          <a:solidFill>
            <a:srgbClr val="FFFFFF"/>
          </a:solidFill>
          <a:ln w="9525" cmpd="sng">
            <a:noFill/>
          </a:ln>
        </xdr:spPr>
        <xdr:txBody>
          <a:bodyPr vertOverflow="clip" wrap="square" lIns="74295" tIns="8890" rIns="74295" bIns="8890"/>
          <a:p>
            <a:pPr algn="l">
              <a:defRPr/>
            </a:pPr>
            <a:r>
              <a:rPr lang="en-US" cap="none" sz="700" b="0" i="0" u="none" baseline="0">
                <a:solidFill>
                  <a:srgbClr val="000000"/>
                </a:solidFill>
                <a:latin typeface="ＭＳ ゴシック"/>
                <a:ea typeface="ＭＳ ゴシック"/>
                <a:cs typeface="ＭＳ ゴシック"/>
              </a:rPr>
              <a:t>渡り廊下の基準により消防用設備等について別棟の取り扱いとなる建物</a:t>
            </a:r>
            <a:r>
              <a:rPr lang="en-US" cap="none" sz="700" b="0" i="0" u="none" baseline="0">
                <a:solidFill>
                  <a:srgbClr val="000000"/>
                </a:solidFill>
                <a:latin typeface="ＭＳ Ｐゴシック"/>
                <a:ea typeface="ＭＳ Ｐゴシック"/>
                <a:cs typeface="ＭＳ Ｐゴシック"/>
              </a:rPr>
              <a:t>
</a:t>
            </a:r>
          </a:p>
        </xdr:txBody>
      </xdr:sp>
    </xdr:grpSp>
    <xdr:clientData/>
  </xdr:twoCellAnchor>
  <xdr:twoCellAnchor>
    <xdr:from>
      <xdr:col>13</xdr:col>
      <xdr:colOff>485775</xdr:colOff>
      <xdr:row>45</xdr:row>
      <xdr:rowOff>371475</xdr:rowOff>
    </xdr:from>
    <xdr:to>
      <xdr:col>14</xdr:col>
      <xdr:colOff>466725</xdr:colOff>
      <xdr:row>47</xdr:row>
      <xdr:rowOff>190500</xdr:rowOff>
    </xdr:to>
    <xdr:sp>
      <xdr:nvSpPr>
        <xdr:cNvPr id="53" name="正方形/長方形 60"/>
        <xdr:cNvSpPr>
          <a:spLocks/>
        </xdr:cNvSpPr>
      </xdr:nvSpPr>
      <xdr:spPr>
        <a:xfrm>
          <a:off x="4972050" y="11925300"/>
          <a:ext cx="581025" cy="4476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12</xdr:row>
      <xdr:rowOff>66675</xdr:rowOff>
    </xdr:from>
    <xdr:to>
      <xdr:col>8</xdr:col>
      <xdr:colOff>266700</xdr:colOff>
      <xdr:row>23</xdr:row>
      <xdr:rowOff>104775</xdr:rowOff>
    </xdr:to>
    <xdr:sp>
      <xdr:nvSpPr>
        <xdr:cNvPr id="1" name="角丸四角形 1"/>
        <xdr:cNvSpPr>
          <a:spLocks/>
        </xdr:cNvSpPr>
      </xdr:nvSpPr>
      <xdr:spPr>
        <a:xfrm>
          <a:off x="2657475" y="3152775"/>
          <a:ext cx="2600325" cy="2514600"/>
        </a:xfrm>
        <a:prstGeom prst="roundRect">
          <a:avLst/>
        </a:prstGeom>
        <a:noFill/>
        <a:ln w="38100" cmpd="sng">
          <a:solidFill>
            <a:srgbClr val="92D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8">
    <tabColor rgb="FFFFC000"/>
  </sheetPr>
  <dimension ref="A1:P140"/>
  <sheetViews>
    <sheetView showGridLines="0" tabSelected="1" zoomScalePageLayoutView="0" workbookViewId="0" topLeftCell="A1">
      <selection activeCell="A1" sqref="A1:O7"/>
    </sheetView>
  </sheetViews>
  <sheetFormatPr defaultColWidth="9.140625" defaultRowHeight="15"/>
  <cols>
    <col min="1" max="1" width="3.421875" style="40" customWidth="1"/>
    <col min="2" max="2" width="2.421875" style="58" customWidth="1"/>
    <col min="3" max="3" width="2.421875" style="60" customWidth="1"/>
    <col min="4" max="4" width="2.28125" style="58" customWidth="1"/>
    <col min="5" max="5" width="1.28515625" style="40" customWidth="1"/>
    <col min="6" max="6" width="0.71875" style="40" customWidth="1"/>
    <col min="7" max="8" width="4.8515625" style="40" customWidth="1"/>
    <col min="9" max="14" width="9.00390625" style="40" customWidth="1"/>
    <col min="15" max="15" width="13.57421875" style="40" customWidth="1"/>
  </cols>
  <sheetData>
    <row r="1" spans="1:15" ht="15.75" customHeight="1">
      <c r="A1" s="119" t="s">
        <v>111</v>
      </c>
      <c r="B1" s="120"/>
      <c r="C1" s="120"/>
      <c r="D1" s="120"/>
      <c r="E1" s="120"/>
      <c r="F1" s="120"/>
      <c r="G1" s="120"/>
      <c r="H1" s="120"/>
      <c r="I1" s="120"/>
      <c r="J1" s="120"/>
      <c r="K1" s="120"/>
      <c r="L1" s="120"/>
      <c r="M1" s="120"/>
      <c r="N1" s="120"/>
      <c r="O1" s="120"/>
    </row>
    <row r="2" spans="1:15" ht="15.75" customHeight="1">
      <c r="A2" s="120"/>
      <c r="B2" s="120"/>
      <c r="C2" s="120"/>
      <c r="D2" s="120"/>
      <c r="E2" s="120"/>
      <c r="F2" s="120"/>
      <c r="G2" s="120"/>
      <c r="H2" s="120"/>
      <c r="I2" s="120"/>
      <c r="J2" s="120"/>
      <c r="K2" s="120"/>
      <c r="L2" s="120"/>
      <c r="M2" s="120"/>
      <c r="N2" s="120"/>
      <c r="O2" s="120"/>
    </row>
    <row r="3" spans="1:15" ht="15.75" customHeight="1">
      <c r="A3" s="120"/>
      <c r="B3" s="120"/>
      <c r="C3" s="120"/>
      <c r="D3" s="120"/>
      <c r="E3" s="120"/>
      <c r="F3" s="120"/>
      <c r="G3" s="120"/>
      <c r="H3" s="120"/>
      <c r="I3" s="120"/>
      <c r="J3" s="120"/>
      <c r="K3" s="120"/>
      <c r="L3" s="120"/>
      <c r="M3" s="120"/>
      <c r="N3" s="120"/>
      <c r="O3" s="120"/>
    </row>
    <row r="4" spans="1:15" ht="15.75" customHeight="1">
      <c r="A4" s="120"/>
      <c r="B4" s="120"/>
      <c r="C4" s="120"/>
      <c r="D4" s="120"/>
      <c r="E4" s="120"/>
      <c r="F4" s="120"/>
      <c r="G4" s="120"/>
      <c r="H4" s="120"/>
      <c r="I4" s="120"/>
      <c r="J4" s="120"/>
      <c r="K4" s="120"/>
      <c r="L4" s="120"/>
      <c r="M4" s="120"/>
      <c r="N4" s="120"/>
      <c r="O4" s="120"/>
    </row>
    <row r="5" spans="1:15" ht="15.75" customHeight="1">
      <c r="A5" s="120"/>
      <c r="B5" s="120"/>
      <c r="C5" s="120"/>
      <c r="D5" s="120"/>
      <c r="E5" s="120"/>
      <c r="F5" s="120"/>
      <c r="G5" s="120"/>
      <c r="H5" s="120"/>
      <c r="I5" s="120"/>
      <c r="J5" s="120"/>
      <c r="K5" s="120"/>
      <c r="L5" s="120"/>
      <c r="M5" s="120"/>
      <c r="N5" s="120"/>
      <c r="O5" s="120"/>
    </row>
    <row r="6" spans="1:15" ht="15.75" customHeight="1">
      <c r="A6" s="120"/>
      <c r="B6" s="120"/>
      <c r="C6" s="120"/>
      <c r="D6" s="120"/>
      <c r="E6" s="120"/>
      <c r="F6" s="120"/>
      <c r="G6" s="120"/>
      <c r="H6" s="120"/>
      <c r="I6" s="120"/>
      <c r="J6" s="120"/>
      <c r="K6" s="120"/>
      <c r="L6" s="120"/>
      <c r="M6" s="120"/>
      <c r="N6" s="120"/>
      <c r="O6" s="120"/>
    </row>
    <row r="7" spans="1:15" ht="15.75" customHeight="1">
      <c r="A7" s="120"/>
      <c r="B7" s="120"/>
      <c r="C7" s="120"/>
      <c r="D7" s="120"/>
      <c r="E7" s="120"/>
      <c r="F7" s="120"/>
      <c r="G7" s="120"/>
      <c r="H7" s="120"/>
      <c r="I7" s="120"/>
      <c r="J7" s="120"/>
      <c r="K7" s="120"/>
      <c r="L7" s="120"/>
      <c r="M7" s="120"/>
      <c r="N7" s="120"/>
      <c r="O7" s="120"/>
    </row>
    <row r="8" spans="1:15" ht="33.75" customHeight="1">
      <c r="A8" s="57"/>
      <c r="B8" s="59"/>
      <c r="C8" s="83"/>
      <c r="D8" s="59"/>
      <c r="E8" s="57"/>
      <c r="F8" s="57"/>
      <c r="G8" s="57"/>
      <c r="H8" s="57"/>
      <c r="I8" s="57"/>
      <c r="J8" s="57"/>
      <c r="K8" s="57"/>
      <c r="L8" s="57"/>
      <c r="M8" s="57"/>
      <c r="N8" s="57"/>
      <c r="O8" s="57"/>
    </row>
    <row r="9" spans="1:15" ht="33.75" customHeight="1">
      <c r="A9" s="57"/>
      <c r="B9" s="59"/>
      <c r="C9" s="83"/>
      <c r="D9" s="59"/>
      <c r="E9" s="57"/>
      <c r="F9" s="57"/>
      <c r="G9" s="57"/>
      <c r="H9" s="57"/>
      <c r="I9" s="57"/>
      <c r="J9" s="57"/>
      <c r="K9" s="57"/>
      <c r="L9" s="57"/>
      <c r="M9" s="57"/>
      <c r="N9" s="57"/>
      <c r="O9" s="57"/>
    </row>
    <row r="10" spans="1:15" ht="33.75" customHeight="1">
      <c r="A10" s="57"/>
      <c r="B10" s="59"/>
      <c r="C10" s="83"/>
      <c r="D10" s="59"/>
      <c r="E10" s="57"/>
      <c r="F10" s="57"/>
      <c r="G10" s="57"/>
      <c r="H10" s="57"/>
      <c r="I10" s="57"/>
      <c r="J10" s="57"/>
      <c r="K10" s="57"/>
      <c r="L10" s="57"/>
      <c r="M10" s="57"/>
      <c r="N10" s="57"/>
      <c r="O10" s="57"/>
    </row>
    <row r="11" spans="1:15" ht="33.75" customHeight="1">
      <c r="A11" s="57"/>
      <c r="B11" s="59"/>
      <c r="C11" s="83"/>
      <c r="D11" s="59"/>
      <c r="E11" s="57"/>
      <c r="F11" s="57"/>
      <c r="G11" s="57"/>
      <c r="H11" s="57"/>
      <c r="I11" s="57"/>
      <c r="J11" s="57"/>
      <c r="K11" s="57"/>
      <c r="L11" s="57"/>
      <c r="M11" s="57"/>
      <c r="N11" s="57"/>
      <c r="O11" s="57"/>
    </row>
    <row r="12" spans="1:2" ht="15.75" customHeight="1">
      <c r="A12" s="43" t="s">
        <v>45</v>
      </c>
      <c r="B12" s="58" t="s">
        <v>38</v>
      </c>
    </row>
    <row r="13" spans="1:15" ht="60" customHeight="1">
      <c r="A13" s="43"/>
      <c r="B13" s="60">
        <v>1</v>
      </c>
      <c r="D13" s="118" t="s">
        <v>82</v>
      </c>
      <c r="E13" s="118"/>
      <c r="F13" s="118"/>
      <c r="G13" s="118"/>
      <c r="H13" s="118"/>
      <c r="I13" s="118"/>
      <c r="J13" s="118"/>
      <c r="K13" s="118"/>
      <c r="L13" s="118"/>
      <c r="M13" s="118"/>
      <c r="N13" s="118"/>
      <c r="O13" s="118"/>
    </row>
    <row r="14" spans="2:15" ht="17.25" customHeight="1">
      <c r="B14" s="61">
        <v>2</v>
      </c>
      <c r="C14" s="61"/>
      <c r="D14" s="115" t="s">
        <v>68</v>
      </c>
      <c r="E14" s="115"/>
      <c r="F14" s="115"/>
      <c r="G14" s="115"/>
      <c r="H14" s="115"/>
      <c r="I14" s="115"/>
      <c r="J14" s="115"/>
      <c r="K14" s="115"/>
      <c r="L14" s="115"/>
      <c r="M14" s="115"/>
      <c r="N14" s="115"/>
      <c r="O14" s="115"/>
    </row>
    <row r="15" spans="3:16" ht="15.75" customHeight="1">
      <c r="C15" s="60" t="s">
        <v>46</v>
      </c>
      <c r="E15" s="115" t="s">
        <v>102</v>
      </c>
      <c r="F15" s="115"/>
      <c r="G15" s="115"/>
      <c r="H15" s="115"/>
      <c r="I15" s="115"/>
      <c r="J15" s="115"/>
      <c r="K15" s="115"/>
      <c r="L15" s="115"/>
      <c r="M15" s="115"/>
      <c r="N15" s="115"/>
      <c r="O15" s="115"/>
      <c r="P15" s="31"/>
    </row>
    <row r="16" spans="5:16" ht="15.75" customHeight="1">
      <c r="E16" s="115"/>
      <c r="F16" s="115"/>
      <c r="G16" s="115"/>
      <c r="H16" s="115"/>
      <c r="I16" s="115"/>
      <c r="J16" s="115"/>
      <c r="K16" s="115"/>
      <c r="L16" s="115"/>
      <c r="M16" s="115"/>
      <c r="N16" s="115"/>
      <c r="O16" s="115"/>
      <c r="P16" s="31"/>
    </row>
    <row r="17" spans="5:16" ht="15.75" customHeight="1">
      <c r="E17" s="115"/>
      <c r="F17" s="115"/>
      <c r="G17" s="115"/>
      <c r="H17" s="115"/>
      <c r="I17" s="115"/>
      <c r="J17" s="115"/>
      <c r="K17" s="115"/>
      <c r="L17" s="115"/>
      <c r="M17" s="115"/>
      <c r="N17" s="115"/>
      <c r="O17" s="115"/>
      <c r="P17" s="31"/>
    </row>
    <row r="18" spans="5:16" ht="15.75" customHeight="1">
      <c r="E18" s="115"/>
      <c r="F18" s="115"/>
      <c r="G18" s="115"/>
      <c r="H18" s="115"/>
      <c r="I18" s="115"/>
      <c r="J18" s="115"/>
      <c r="K18" s="115"/>
      <c r="L18" s="115"/>
      <c r="M18" s="115"/>
      <c r="N18" s="115"/>
      <c r="O18" s="115"/>
      <c r="P18" s="31"/>
    </row>
    <row r="19" spans="5:15" ht="7.5" customHeight="1">
      <c r="E19" s="115"/>
      <c r="F19" s="115"/>
      <c r="G19" s="115"/>
      <c r="H19" s="115"/>
      <c r="I19" s="115"/>
      <c r="J19" s="115"/>
      <c r="K19" s="115"/>
      <c r="L19" s="115"/>
      <c r="M19" s="115"/>
      <c r="N19" s="115"/>
      <c r="O19" s="115"/>
    </row>
    <row r="20" spans="5:15" ht="7.5" customHeight="1">
      <c r="E20" s="115"/>
      <c r="F20" s="115"/>
      <c r="G20" s="115"/>
      <c r="H20" s="115"/>
      <c r="I20" s="115"/>
      <c r="J20" s="115"/>
      <c r="K20" s="115"/>
      <c r="L20" s="115"/>
      <c r="M20" s="115"/>
      <c r="N20" s="115"/>
      <c r="O20" s="115"/>
    </row>
    <row r="21" spans="5:15" ht="7.5" customHeight="1">
      <c r="E21" s="115"/>
      <c r="F21" s="115"/>
      <c r="G21" s="115"/>
      <c r="H21" s="115"/>
      <c r="I21" s="115"/>
      <c r="J21" s="115"/>
      <c r="K21" s="115"/>
      <c r="L21" s="115"/>
      <c r="M21" s="115"/>
      <c r="N21" s="115"/>
      <c r="O21" s="115"/>
    </row>
    <row r="22" spans="3:15" ht="15.75" customHeight="1">
      <c r="C22" s="60" t="s">
        <v>47</v>
      </c>
      <c r="E22" s="116" t="s">
        <v>52</v>
      </c>
      <c r="F22" s="116"/>
      <c r="G22" s="116"/>
      <c r="H22" s="116"/>
      <c r="I22" s="116"/>
      <c r="J22" s="116"/>
      <c r="K22" s="116"/>
      <c r="L22" s="116"/>
      <c r="M22" s="116"/>
      <c r="N22" s="116"/>
      <c r="O22" s="116"/>
    </row>
    <row r="23" spans="5:15" ht="15.75" customHeight="1">
      <c r="E23" s="116"/>
      <c r="F23" s="116"/>
      <c r="G23" s="116"/>
      <c r="H23" s="116"/>
      <c r="I23" s="116"/>
      <c r="J23" s="116"/>
      <c r="K23" s="116"/>
      <c r="L23" s="116"/>
      <c r="M23" s="116"/>
      <c r="N23" s="116"/>
      <c r="O23" s="116"/>
    </row>
    <row r="24" spans="3:15" ht="15.75" customHeight="1">
      <c r="C24" s="60" t="s">
        <v>48</v>
      </c>
      <c r="E24" s="117" t="s">
        <v>39</v>
      </c>
      <c r="F24" s="117"/>
      <c r="G24" s="117"/>
      <c r="H24" s="117"/>
      <c r="I24" s="117"/>
      <c r="J24" s="117"/>
      <c r="K24" s="117"/>
      <c r="L24" s="117"/>
      <c r="M24" s="117"/>
      <c r="N24" s="117"/>
      <c r="O24" s="117"/>
    </row>
    <row r="25" ht="15.75" customHeight="1"/>
    <row r="26" spans="2:15" ht="16.5" customHeight="1">
      <c r="B26" s="61">
        <v>3</v>
      </c>
      <c r="C26" s="61"/>
      <c r="D26" s="118" t="s">
        <v>69</v>
      </c>
      <c r="E26" s="118"/>
      <c r="F26" s="118"/>
      <c r="G26" s="118"/>
      <c r="H26" s="118"/>
      <c r="I26" s="118"/>
      <c r="J26" s="118"/>
      <c r="K26" s="118"/>
      <c r="L26" s="118"/>
      <c r="M26" s="118"/>
      <c r="N26" s="118"/>
      <c r="O26" s="118"/>
    </row>
    <row r="27" spans="3:15" ht="17.25" customHeight="1">
      <c r="C27" s="58" t="s">
        <v>46</v>
      </c>
      <c r="E27" s="117" t="s">
        <v>61</v>
      </c>
      <c r="F27" s="117"/>
      <c r="G27" s="117"/>
      <c r="H27" s="117"/>
      <c r="I27" s="117"/>
      <c r="J27" s="117"/>
      <c r="K27" s="117"/>
      <c r="L27" s="117"/>
      <c r="M27" s="117"/>
      <c r="N27" s="117"/>
      <c r="O27" s="117"/>
    </row>
    <row r="28" spans="3:15" ht="17.25" customHeight="1">
      <c r="C28" s="58" t="s">
        <v>47</v>
      </c>
      <c r="E28" s="117" t="s">
        <v>62</v>
      </c>
      <c r="F28" s="117"/>
      <c r="G28" s="117"/>
      <c r="H28" s="117"/>
      <c r="I28" s="117"/>
      <c r="J28" s="117"/>
      <c r="K28" s="117"/>
      <c r="L28" s="117"/>
      <c r="M28" s="117"/>
      <c r="N28" s="117"/>
      <c r="O28" s="117"/>
    </row>
    <row r="29" spans="3:15" ht="45" customHeight="1">
      <c r="C29" s="58" t="s">
        <v>67</v>
      </c>
      <c r="E29" s="118" t="s">
        <v>110</v>
      </c>
      <c r="F29" s="118"/>
      <c r="G29" s="118"/>
      <c r="H29" s="118"/>
      <c r="I29" s="118"/>
      <c r="J29" s="118"/>
      <c r="K29" s="118"/>
      <c r="L29" s="118"/>
      <c r="M29" s="118"/>
      <c r="N29" s="118"/>
      <c r="O29" s="118"/>
    </row>
    <row r="30" spans="3:15" ht="30.75" customHeight="1">
      <c r="C30" s="58" t="s">
        <v>66</v>
      </c>
      <c r="E30" s="118" t="s">
        <v>71</v>
      </c>
      <c r="F30" s="118"/>
      <c r="G30" s="118"/>
      <c r="H30" s="118"/>
      <c r="I30" s="118"/>
      <c r="J30" s="118"/>
      <c r="K30" s="118"/>
      <c r="L30" s="118"/>
      <c r="M30" s="118"/>
      <c r="N30" s="118"/>
      <c r="O30" s="118"/>
    </row>
    <row r="31" spans="3:15" ht="17.25" customHeight="1">
      <c r="C31" s="58" t="s">
        <v>50</v>
      </c>
      <c r="E31" s="115" t="s">
        <v>65</v>
      </c>
      <c r="F31" s="115"/>
      <c r="G31" s="115"/>
      <c r="H31" s="115"/>
      <c r="I31" s="115"/>
      <c r="J31" s="115"/>
      <c r="K31" s="115"/>
      <c r="L31" s="115"/>
      <c r="M31" s="115"/>
      <c r="N31" s="115"/>
      <c r="O31" s="115"/>
    </row>
    <row r="32" spans="3:15" ht="15" customHeight="1">
      <c r="C32" s="58"/>
      <c r="E32" s="115"/>
      <c r="F32" s="115"/>
      <c r="G32" s="115"/>
      <c r="H32" s="115"/>
      <c r="I32" s="115"/>
      <c r="J32" s="115"/>
      <c r="K32" s="115"/>
      <c r="L32" s="115"/>
      <c r="M32" s="115"/>
      <c r="N32" s="115"/>
      <c r="O32" s="115"/>
    </row>
    <row r="33" spans="3:15" ht="15" customHeight="1">
      <c r="C33" s="58"/>
      <c r="E33" s="115"/>
      <c r="F33" s="115"/>
      <c r="G33" s="115"/>
      <c r="H33" s="115"/>
      <c r="I33" s="115"/>
      <c r="J33" s="115"/>
      <c r="K33" s="115"/>
      <c r="L33" s="115"/>
      <c r="M33" s="115"/>
      <c r="N33" s="115"/>
      <c r="O33" s="115"/>
    </row>
    <row r="34" spans="3:15" ht="12.75" customHeight="1">
      <c r="C34" s="58"/>
      <c r="E34" s="115"/>
      <c r="F34" s="115"/>
      <c r="G34" s="115"/>
      <c r="H34" s="115"/>
      <c r="I34" s="115"/>
      <c r="J34" s="115"/>
      <c r="K34" s="115"/>
      <c r="L34" s="115"/>
      <c r="M34" s="115"/>
      <c r="N34" s="115"/>
      <c r="O34" s="115"/>
    </row>
    <row r="35" spans="3:15" ht="18" customHeight="1">
      <c r="C35" s="58" t="s">
        <v>72</v>
      </c>
      <c r="E35" s="115" t="s">
        <v>56</v>
      </c>
      <c r="F35" s="115"/>
      <c r="G35" s="115"/>
      <c r="H35" s="115"/>
      <c r="I35" s="115"/>
      <c r="J35" s="115"/>
      <c r="K35" s="115"/>
      <c r="L35" s="115"/>
      <c r="M35" s="115"/>
      <c r="N35" s="115"/>
      <c r="O35" s="115"/>
    </row>
    <row r="36" spans="3:15" ht="30" customHeight="1">
      <c r="C36" s="58" t="s">
        <v>74</v>
      </c>
      <c r="E36" s="115" t="s">
        <v>75</v>
      </c>
      <c r="F36" s="115"/>
      <c r="G36" s="115"/>
      <c r="H36" s="115"/>
      <c r="I36" s="115"/>
      <c r="J36" s="115"/>
      <c r="K36" s="115"/>
      <c r="L36" s="115"/>
      <c r="M36" s="115"/>
      <c r="N36" s="115"/>
      <c r="O36" s="115"/>
    </row>
    <row r="37" spans="6:15" ht="15.75" customHeight="1">
      <c r="F37" s="41"/>
      <c r="G37" s="41"/>
      <c r="H37" s="41"/>
      <c r="I37" s="41"/>
      <c r="J37" s="41"/>
      <c r="K37" s="41"/>
      <c r="L37" s="41"/>
      <c r="M37" s="41"/>
      <c r="N37" s="41"/>
      <c r="O37" s="41"/>
    </row>
    <row r="38" spans="2:15" ht="15.75" customHeight="1">
      <c r="B38" s="60">
        <v>4</v>
      </c>
      <c r="D38" s="121" t="s">
        <v>70</v>
      </c>
      <c r="E38" s="121"/>
      <c r="F38" s="121"/>
      <c r="G38" s="121"/>
      <c r="H38" s="121"/>
      <c r="I38" s="121"/>
      <c r="J38" s="121"/>
      <c r="K38" s="121"/>
      <c r="L38" s="121"/>
      <c r="M38" s="121"/>
      <c r="N38" s="121"/>
      <c r="O38" s="121"/>
    </row>
    <row r="39" spans="3:15" ht="15.75" customHeight="1">
      <c r="C39" s="60" t="s">
        <v>99</v>
      </c>
      <c r="D39" s="107"/>
      <c r="E39" s="115" t="s">
        <v>100</v>
      </c>
      <c r="F39" s="115"/>
      <c r="G39" s="115"/>
      <c r="H39" s="115"/>
      <c r="I39" s="115"/>
      <c r="J39" s="115"/>
      <c r="K39" s="115"/>
      <c r="L39" s="115"/>
      <c r="M39" s="115"/>
      <c r="N39" s="115"/>
      <c r="O39" s="115"/>
    </row>
    <row r="40" spans="3:15" ht="32.25" customHeight="1">
      <c r="C40" s="60" t="s">
        <v>101</v>
      </c>
      <c r="E40" s="115" t="s">
        <v>103</v>
      </c>
      <c r="F40" s="115"/>
      <c r="G40" s="115"/>
      <c r="H40" s="115"/>
      <c r="I40" s="115"/>
      <c r="J40" s="115"/>
      <c r="K40" s="115"/>
      <c r="L40" s="115"/>
      <c r="M40" s="115"/>
      <c r="N40" s="115"/>
      <c r="O40" s="115"/>
    </row>
    <row r="41" spans="1:15" ht="15.75" customHeight="1">
      <c r="A41" s="110"/>
      <c r="B41" s="109"/>
      <c r="D41" s="109"/>
      <c r="E41" s="110"/>
      <c r="F41" s="108"/>
      <c r="G41" s="108"/>
      <c r="H41" s="108"/>
      <c r="I41" s="108"/>
      <c r="J41" s="108"/>
      <c r="K41" s="108"/>
      <c r="L41" s="108"/>
      <c r="M41" s="108"/>
      <c r="N41" s="108"/>
      <c r="O41" s="108"/>
    </row>
    <row r="42" spans="2:15" ht="15.75" customHeight="1">
      <c r="B42" s="61">
        <v>5</v>
      </c>
      <c r="C42" s="61"/>
      <c r="D42" s="122" t="s">
        <v>73</v>
      </c>
      <c r="E42" s="122"/>
      <c r="F42" s="122"/>
      <c r="G42" s="122"/>
      <c r="H42" s="122"/>
      <c r="I42" s="122"/>
      <c r="J42" s="122"/>
      <c r="K42" s="122"/>
      <c r="L42" s="122"/>
      <c r="M42" s="122"/>
      <c r="N42" s="122"/>
      <c r="O42" s="122"/>
    </row>
    <row r="43" spans="3:15" ht="31.5" customHeight="1">
      <c r="C43" s="58" t="s">
        <v>54</v>
      </c>
      <c r="E43" s="115" t="s">
        <v>53</v>
      </c>
      <c r="F43" s="115"/>
      <c r="G43" s="115"/>
      <c r="H43" s="115"/>
      <c r="I43" s="115"/>
      <c r="J43" s="115"/>
      <c r="K43" s="115"/>
      <c r="L43" s="115"/>
      <c r="M43" s="115"/>
      <c r="N43" s="115"/>
      <c r="O43" s="115"/>
    </row>
    <row r="44" spans="3:15" ht="15.75" customHeight="1">
      <c r="C44" s="58" t="s">
        <v>57</v>
      </c>
      <c r="E44" s="115" t="s">
        <v>109</v>
      </c>
      <c r="F44" s="115"/>
      <c r="G44" s="115"/>
      <c r="H44" s="115"/>
      <c r="I44" s="115"/>
      <c r="J44" s="115"/>
      <c r="K44" s="115"/>
      <c r="L44" s="115"/>
      <c r="M44" s="115"/>
      <c r="N44" s="115"/>
      <c r="O44" s="115"/>
    </row>
    <row r="45" spans="1:15" ht="30" customHeight="1">
      <c r="A45" s="110"/>
      <c r="B45" s="109"/>
      <c r="C45" s="109" t="s">
        <v>91</v>
      </c>
      <c r="D45" s="109"/>
      <c r="E45" s="115" t="s">
        <v>92</v>
      </c>
      <c r="F45" s="115"/>
      <c r="G45" s="115"/>
      <c r="H45" s="115"/>
      <c r="I45" s="115"/>
      <c r="J45" s="115"/>
      <c r="K45" s="115"/>
      <c r="L45" s="115"/>
      <c r="M45" s="115"/>
      <c r="N45" s="115"/>
      <c r="O45" s="115"/>
    </row>
    <row r="46" spans="3:15" ht="33.75" customHeight="1">
      <c r="C46" s="109" t="s">
        <v>49</v>
      </c>
      <c r="E46" s="115" t="s">
        <v>93</v>
      </c>
      <c r="F46" s="115"/>
      <c r="G46" s="115"/>
      <c r="H46" s="115"/>
      <c r="I46" s="115"/>
      <c r="J46" s="115"/>
      <c r="K46" s="115"/>
      <c r="L46" s="115"/>
      <c r="M46" s="115"/>
      <c r="N46" s="115"/>
      <c r="O46" s="115"/>
    </row>
    <row r="47" spans="3:15" ht="15.75" customHeight="1">
      <c r="C47" s="58"/>
      <c r="D47" s="77"/>
      <c r="E47" s="77"/>
      <c r="G47" s="116"/>
      <c r="H47" s="116"/>
      <c r="I47" s="116"/>
      <c r="J47" s="116"/>
      <c r="K47" s="116"/>
      <c r="L47" s="116"/>
      <c r="M47" s="116"/>
      <c r="N47" s="116"/>
      <c r="O47" s="116"/>
    </row>
    <row r="48" spans="3:15" ht="15.75" customHeight="1">
      <c r="C48" s="58"/>
      <c r="D48" s="77"/>
      <c r="E48" s="77"/>
      <c r="G48" s="116"/>
      <c r="H48" s="116"/>
      <c r="I48" s="116"/>
      <c r="J48" s="116"/>
      <c r="K48" s="116"/>
      <c r="L48" s="116"/>
      <c r="M48" s="116"/>
      <c r="N48" s="116"/>
      <c r="O48" s="116"/>
    </row>
    <row r="49" spans="3:15" ht="15.75" customHeight="1">
      <c r="C49" s="58"/>
      <c r="D49" s="77"/>
      <c r="E49" s="77"/>
      <c r="G49" s="116"/>
      <c r="H49" s="116"/>
      <c r="I49" s="116"/>
      <c r="J49" s="116"/>
      <c r="K49" s="116"/>
      <c r="L49" s="116"/>
      <c r="M49" s="116"/>
      <c r="N49" s="116"/>
      <c r="O49" s="116"/>
    </row>
    <row r="50" spans="1:15" ht="15.75" customHeight="1">
      <c r="A50" s="110"/>
      <c r="B50" s="109"/>
      <c r="C50" s="109"/>
      <c r="D50" s="108"/>
      <c r="E50" s="108"/>
      <c r="F50" s="110"/>
      <c r="G50" s="108"/>
      <c r="H50" s="108"/>
      <c r="I50" s="108"/>
      <c r="J50" s="108"/>
      <c r="K50" s="108"/>
      <c r="L50" s="108"/>
      <c r="M50" s="108"/>
      <c r="N50" s="108"/>
      <c r="O50" s="108"/>
    </row>
    <row r="51" spans="1:15" ht="15.75" customHeight="1">
      <c r="A51" s="110"/>
      <c r="B51" s="109"/>
      <c r="C51" s="109"/>
      <c r="D51" s="108"/>
      <c r="E51" s="108"/>
      <c r="F51" s="110"/>
      <c r="G51" s="108"/>
      <c r="H51" s="108"/>
      <c r="I51" s="108"/>
      <c r="J51" s="108"/>
      <c r="K51" s="108"/>
      <c r="L51" s="108"/>
      <c r="M51" s="108"/>
      <c r="N51" s="108"/>
      <c r="O51" s="108"/>
    </row>
    <row r="52" spans="1:15" ht="15.75" customHeight="1">
      <c r="A52" s="110"/>
      <c r="B52" s="109"/>
      <c r="C52" s="109"/>
      <c r="D52" s="108"/>
      <c r="E52" s="108"/>
      <c r="F52" s="110"/>
      <c r="G52" s="108"/>
      <c r="H52" s="108"/>
      <c r="I52" s="108"/>
      <c r="J52" s="108"/>
      <c r="K52" s="108"/>
      <c r="L52" s="108"/>
      <c r="M52" s="108"/>
      <c r="N52" s="108"/>
      <c r="O52" s="108"/>
    </row>
    <row r="53" spans="1:15" ht="15.75" customHeight="1">
      <c r="A53" s="110"/>
      <c r="B53" s="109"/>
      <c r="C53" s="109"/>
      <c r="D53" s="108"/>
      <c r="E53" s="108"/>
      <c r="F53" s="110"/>
      <c r="G53" s="108"/>
      <c r="H53" s="108"/>
      <c r="I53" s="108"/>
      <c r="J53" s="108"/>
      <c r="K53" s="108"/>
      <c r="L53" s="108"/>
      <c r="M53" s="108"/>
      <c r="N53" s="108"/>
      <c r="O53" s="108"/>
    </row>
    <row r="54" spans="1:15" ht="15.75" customHeight="1">
      <c r="A54" s="110"/>
      <c r="B54" s="109"/>
      <c r="C54" s="109"/>
      <c r="D54" s="108"/>
      <c r="E54" s="108"/>
      <c r="F54" s="110"/>
      <c r="G54" s="108"/>
      <c r="H54" s="108"/>
      <c r="I54" s="108"/>
      <c r="J54" s="108"/>
      <c r="K54" s="108"/>
      <c r="L54" s="108"/>
      <c r="M54" s="108"/>
      <c r="N54" s="108"/>
      <c r="O54" s="108"/>
    </row>
    <row r="55" spans="3:15" ht="15.75" customHeight="1">
      <c r="C55" s="58"/>
      <c r="D55" s="77"/>
      <c r="E55" s="77"/>
      <c r="G55" s="116"/>
      <c r="H55" s="116"/>
      <c r="I55" s="116"/>
      <c r="J55" s="116"/>
      <c r="K55" s="116"/>
      <c r="L55" s="116"/>
      <c r="M55" s="116"/>
      <c r="N55" s="116"/>
      <c r="O55" s="116"/>
    </row>
    <row r="56" spans="3:15" ht="15.75" customHeight="1">
      <c r="C56" s="58"/>
      <c r="D56" s="77"/>
      <c r="E56" s="77"/>
      <c r="G56" s="116"/>
      <c r="H56" s="116"/>
      <c r="I56" s="116"/>
      <c r="J56" s="116"/>
      <c r="K56" s="116"/>
      <c r="L56" s="116"/>
      <c r="M56" s="116"/>
      <c r="N56" s="116"/>
      <c r="O56" s="116"/>
    </row>
    <row r="57" spans="6:15" ht="15.75" customHeight="1">
      <c r="F57" s="42"/>
      <c r="G57" s="42"/>
      <c r="H57" s="42"/>
      <c r="I57" s="42"/>
      <c r="J57" s="42"/>
      <c r="K57" s="42"/>
      <c r="L57" s="42"/>
      <c r="M57" s="42"/>
      <c r="N57" s="42"/>
      <c r="O57" s="42"/>
    </row>
    <row r="58" spans="1:15" ht="15.75" customHeight="1">
      <c r="A58" s="110"/>
      <c r="B58" s="109"/>
      <c r="D58" s="109"/>
      <c r="E58" s="110"/>
      <c r="F58" s="108"/>
      <c r="G58" s="108"/>
      <c r="H58" s="108"/>
      <c r="I58" s="108"/>
      <c r="J58" s="108"/>
      <c r="K58" s="108"/>
      <c r="L58" s="108"/>
      <c r="M58" s="108"/>
      <c r="N58" s="108"/>
      <c r="O58" s="108"/>
    </row>
    <row r="59" spans="1:15" ht="15.75" customHeight="1">
      <c r="A59" s="110"/>
      <c r="B59" s="109"/>
      <c r="D59" s="109"/>
      <c r="E59" s="110"/>
      <c r="F59" s="108"/>
      <c r="G59" s="108"/>
      <c r="H59" s="108"/>
      <c r="I59" s="108"/>
      <c r="J59" s="108"/>
      <c r="K59" s="108"/>
      <c r="L59" s="108"/>
      <c r="M59" s="108"/>
      <c r="N59" s="108"/>
      <c r="O59" s="108"/>
    </row>
    <row r="60" spans="1:15" ht="15.75" customHeight="1">
      <c r="A60" s="110"/>
      <c r="B60" s="109"/>
      <c r="D60" s="109"/>
      <c r="E60" s="110"/>
      <c r="F60" s="108"/>
      <c r="G60" s="108"/>
      <c r="H60" s="108"/>
      <c r="I60" s="108"/>
      <c r="J60" s="108"/>
      <c r="K60" s="108"/>
      <c r="L60" s="108"/>
      <c r="M60" s="108"/>
      <c r="N60" s="108"/>
      <c r="O60" s="108"/>
    </row>
    <row r="61" spans="2:4" ht="15.75" customHeight="1">
      <c r="B61" s="61">
        <v>6</v>
      </c>
      <c r="C61" s="61"/>
      <c r="D61" s="58" t="s">
        <v>40</v>
      </c>
    </row>
    <row r="62" spans="3:15" ht="15.75" customHeight="1">
      <c r="C62" s="58" t="s">
        <v>46</v>
      </c>
      <c r="E62" s="117" t="s">
        <v>104</v>
      </c>
      <c r="F62" s="117"/>
      <c r="G62" s="117"/>
      <c r="H62" s="117"/>
      <c r="I62" s="117"/>
      <c r="J62" s="117"/>
      <c r="K62" s="117"/>
      <c r="L62" s="117"/>
      <c r="M62" s="117"/>
      <c r="N62" s="117"/>
      <c r="O62" s="117"/>
    </row>
    <row r="63" spans="3:15" ht="15.75" customHeight="1">
      <c r="C63" s="58" t="s">
        <v>47</v>
      </c>
      <c r="E63" s="116" t="s">
        <v>84</v>
      </c>
      <c r="F63" s="116"/>
      <c r="G63" s="116"/>
      <c r="H63" s="116"/>
      <c r="I63" s="116"/>
      <c r="J63" s="116"/>
      <c r="K63" s="116"/>
      <c r="L63" s="116"/>
      <c r="M63" s="116"/>
      <c r="N63" s="116"/>
      <c r="O63" s="116"/>
    </row>
    <row r="64" spans="3:15" ht="15.75" customHeight="1">
      <c r="C64" s="58"/>
      <c r="E64" s="116"/>
      <c r="F64" s="116"/>
      <c r="G64" s="116"/>
      <c r="H64" s="116"/>
      <c r="I64" s="116"/>
      <c r="J64" s="116"/>
      <c r="K64" s="116"/>
      <c r="L64" s="116"/>
      <c r="M64" s="116"/>
      <c r="N64" s="116"/>
      <c r="O64" s="116"/>
    </row>
    <row r="65" spans="3:15" ht="15.75" customHeight="1">
      <c r="C65" s="109" t="s">
        <v>67</v>
      </c>
      <c r="E65" s="117" t="s">
        <v>63</v>
      </c>
      <c r="F65" s="117"/>
      <c r="G65" s="117"/>
      <c r="H65" s="117"/>
      <c r="I65" s="117"/>
      <c r="J65" s="117"/>
      <c r="K65" s="117"/>
      <c r="L65" s="117"/>
      <c r="M65" s="117"/>
      <c r="N65" s="117"/>
      <c r="O65" s="117"/>
    </row>
    <row r="66" spans="3:15" ht="14.25" customHeight="1">
      <c r="C66" s="109" t="s">
        <v>49</v>
      </c>
      <c r="E66" s="115" t="s">
        <v>51</v>
      </c>
      <c r="F66" s="115"/>
      <c r="G66" s="115"/>
      <c r="H66" s="115"/>
      <c r="I66" s="115"/>
      <c r="J66" s="115"/>
      <c r="K66" s="115"/>
      <c r="L66" s="115"/>
      <c r="M66" s="115"/>
      <c r="N66" s="115"/>
      <c r="O66" s="115"/>
    </row>
    <row r="67" spans="3:15" ht="14.25" customHeight="1">
      <c r="C67" s="58"/>
      <c r="E67" s="115"/>
      <c r="F67" s="115"/>
      <c r="G67" s="115"/>
      <c r="H67" s="115"/>
      <c r="I67" s="115"/>
      <c r="J67" s="115"/>
      <c r="K67" s="115"/>
      <c r="L67" s="115"/>
      <c r="M67" s="115"/>
      <c r="N67" s="115"/>
      <c r="O67" s="115"/>
    </row>
    <row r="68" spans="3:15" ht="18" customHeight="1">
      <c r="C68" s="58"/>
      <c r="E68" s="115"/>
      <c r="F68" s="115"/>
      <c r="G68" s="115"/>
      <c r="H68" s="115"/>
      <c r="I68" s="115"/>
      <c r="J68" s="115"/>
      <c r="K68" s="115"/>
      <c r="L68" s="115"/>
      <c r="M68" s="115"/>
      <c r="N68" s="115"/>
      <c r="O68" s="115"/>
    </row>
    <row r="69" spans="1:15" ht="18.75" customHeight="1">
      <c r="A69" s="110"/>
      <c r="B69" s="109"/>
      <c r="C69" s="109" t="s">
        <v>105</v>
      </c>
      <c r="D69" s="109"/>
      <c r="E69" s="115" t="s">
        <v>88</v>
      </c>
      <c r="F69" s="115"/>
      <c r="G69" s="115"/>
      <c r="H69" s="115"/>
      <c r="I69" s="115"/>
      <c r="J69" s="115"/>
      <c r="K69" s="115"/>
      <c r="L69" s="115"/>
      <c r="M69" s="115"/>
      <c r="N69" s="115"/>
      <c r="O69" s="115"/>
    </row>
    <row r="70" spans="1:15" ht="30" customHeight="1">
      <c r="A70" s="110"/>
      <c r="B70" s="109"/>
      <c r="C70" s="109" t="s">
        <v>85</v>
      </c>
      <c r="D70" s="109"/>
      <c r="E70" s="115" t="s">
        <v>89</v>
      </c>
      <c r="F70" s="115"/>
      <c r="G70" s="115"/>
      <c r="H70" s="115"/>
      <c r="I70" s="115"/>
      <c r="J70" s="115"/>
      <c r="K70" s="115"/>
      <c r="L70" s="115"/>
      <c r="M70" s="115"/>
      <c r="N70" s="115"/>
      <c r="O70" s="115"/>
    </row>
    <row r="71" spans="3:15" ht="18" customHeight="1">
      <c r="C71" s="109" t="s">
        <v>74</v>
      </c>
      <c r="E71" s="121" t="s">
        <v>90</v>
      </c>
      <c r="F71" s="121"/>
      <c r="G71" s="121"/>
      <c r="H71" s="121"/>
      <c r="I71" s="121"/>
      <c r="J71" s="121"/>
      <c r="K71" s="121"/>
      <c r="L71" s="121"/>
      <c r="M71" s="121"/>
      <c r="N71" s="121"/>
      <c r="O71" s="121"/>
    </row>
    <row r="72" ht="15.75" customHeight="1"/>
    <row r="73" ht="15.75" customHeight="1"/>
    <row r="74" ht="15.75" customHeight="1"/>
    <row r="75" spans="1:2" ht="15.75" customHeight="1">
      <c r="A75" s="43" t="s">
        <v>45</v>
      </c>
      <c r="B75" s="58" t="s">
        <v>41</v>
      </c>
    </row>
    <row r="76" spans="4:15" ht="15.75" customHeight="1">
      <c r="D76" s="121" t="s">
        <v>96</v>
      </c>
      <c r="E76" s="121"/>
      <c r="F76" s="121"/>
      <c r="G76" s="121"/>
      <c r="H76" s="121"/>
      <c r="I76" s="121"/>
      <c r="J76" s="121"/>
      <c r="K76" s="121"/>
      <c r="L76" s="121"/>
      <c r="M76" s="121"/>
      <c r="N76" s="121"/>
      <c r="O76" s="121"/>
    </row>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spans="1:15" ht="15.75" customHeight="1">
      <c r="A87" s="78"/>
      <c r="B87" s="76"/>
      <c r="D87" s="76"/>
      <c r="E87" s="78"/>
      <c r="F87" s="78"/>
      <c r="G87" s="78"/>
      <c r="H87" s="78"/>
      <c r="I87" s="78"/>
      <c r="J87" s="78"/>
      <c r="K87" s="78"/>
      <c r="L87" s="78"/>
      <c r="M87" s="78"/>
      <c r="N87" s="78"/>
      <c r="O87" s="78"/>
    </row>
    <row r="88" spans="1:15" ht="15.75" customHeight="1">
      <c r="A88" s="78"/>
      <c r="B88" s="76"/>
      <c r="D88" s="76"/>
      <c r="E88" s="78"/>
      <c r="F88" s="78"/>
      <c r="G88" s="78"/>
      <c r="H88" s="78"/>
      <c r="I88" s="78"/>
      <c r="J88" s="78"/>
      <c r="K88" s="78"/>
      <c r="L88" s="78"/>
      <c r="M88" s="78"/>
      <c r="N88" s="78"/>
      <c r="O88" s="78"/>
    </row>
    <row r="89" ht="15.75" customHeight="1"/>
    <row r="90" spans="1:7" ht="15.75" customHeight="1">
      <c r="A90" s="43" t="s">
        <v>45</v>
      </c>
      <c r="B90" s="58" t="s">
        <v>42</v>
      </c>
      <c r="G90" s="40" t="s">
        <v>64</v>
      </c>
    </row>
    <row r="91" spans="4:15" ht="15.75" customHeight="1">
      <c r="D91" s="115" t="s">
        <v>106</v>
      </c>
      <c r="E91" s="115"/>
      <c r="F91" s="115"/>
      <c r="G91" s="115"/>
      <c r="H91" s="115"/>
      <c r="I91" s="115"/>
      <c r="J91" s="115"/>
      <c r="K91" s="115"/>
      <c r="L91" s="115"/>
      <c r="M91" s="115"/>
      <c r="N91" s="115"/>
      <c r="O91" s="115"/>
    </row>
    <row r="92" spans="4:15" ht="15.75" customHeight="1">
      <c r="D92" s="115"/>
      <c r="E92" s="115"/>
      <c r="F92" s="115"/>
      <c r="G92" s="115"/>
      <c r="H92" s="115"/>
      <c r="I92" s="115"/>
      <c r="J92" s="115"/>
      <c r="K92" s="115"/>
      <c r="L92" s="115"/>
      <c r="M92" s="115"/>
      <c r="N92" s="115"/>
      <c r="O92" s="115"/>
    </row>
    <row r="93" spans="4:15" ht="15.75" customHeight="1">
      <c r="D93" s="115"/>
      <c r="E93" s="115"/>
      <c r="F93" s="115"/>
      <c r="G93" s="115"/>
      <c r="H93" s="115"/>
      <c r="I93" s="115"/>
      <c r="J93" s="115"/>
      <c r="K93" s="115"/>
      <c r="L93" s="115"/>
      <c r="M93" s="115"/>
      <c r="N93" s="115"/>
      <c r="O93" s="115"/>
    </row>
    <row r="94" spans="4:15" ht="15.75" customHeight="1">
      <c r="D94" s="115"/>
      <c r="E94" s="115"/>
      <c r="F94" s="115"/>
      <c r="G94" s="115"/>
      <c r="H94" s="115"/>
      <c r="I94" s="115"/>
      <c r="J94" s="115"/>
      <c r="K94" s="115"/>
      <c r="L94" s="115"/>
      <c r="M94" s="115"/>
      <c r="N94" s="115"/>
      <c r="O94" s="115"/>
    </row>
    <row r="95" ht="15.75" customHeight="1"/>
    <row r="96" ht="15.75" customHeight="1"/>
    <row r="97" ht="15.75" customHeight="1"/>
    <row r="98" ht="15.75" customHeight="1"/>
    <row r="99" ht="15.75" customHeight="1"/>
    <row r="100" ht="15.75" customHeight="1"/>
    <row r="101" ht="15.75" customHeight="1"/>
    <row r="102" ht="15.75" customHeight="1"/>
    <row r="103" spans="1:2" ht="15.75" customHeight="1">
      <c r="A103" s="43" t="s">
        <v>45</v>
      </c>
      <c r="B103" s="109" t="s">
        <v>94</v>
      </c>
    </row>
    <row r="104" spans="4:15" ht="15.75" customHeight="1">
      <c r="D104" s="115" t="s">
        <v>97</v>
      </c>
      <c r="E104" s="115"/>
      <c r="F104" s="115"/>
      <c r="G104" s="115"/>
      <c r="H104" s="115"/>
      <c r="I104" s="115"/>
      <c r="J104" s="115"/>
      <c r="K104" s="115"/>
      <c r="L104" s="115"/>
      <c r="M104" s="115"/>
      <c r="N104" s="115"/>
      <c r="O104" s="115"/>
    </row>
    <row r="105" spans="4:15" ht="15.75" customHeight="1">
      <c r="D105" s="115"/>
      <c r="E105" s="115"/>
      <c r="F105" s="115"/>
      <c r="G105" s="115"/>
      <c r="H105" s="115"/>
      <c r="I105" s="115"/>
      <c r="J105" s="115"/>
      <c r="K105" s="115"/>
      <c r="L105" s="115"/>
      <c r="M105" s="115"/>
      <c r="N105" s="115"/>
      <c r="O105" s="115"/>
    </row>
    <row r="106" ht="15.75" customHeight="1"/>
    <row r="107" ht="15.75" customHeight="1"/>
    <row r="108" ht="15.75" customHeight="1"/>
    <row r="109" ht="15.75" customHeight="1"/>
    <row r="110" ht="15.75" customHeight="1"/>
    <row r="111" ht="15.75" customHeight="1"/>
    <row r="112" ht="15.75" customHeight="1"/>
    <row r="113" ht="15.75" customHeight="1"/>
    <row r="114" spans="1:15" ht="15.75" customHeight="1">
      <c r="A114" s="110"/>
      <c r="B114" s="109"/>
      <c r="D114" s="109"/>
      <c r="E114" s="110"/>
      <c r="F114" s="110"/>
      <c r="G114" s="110"/>
      <c r="H114" s="110"/>
      <c r="I114" s="110"/>
      <c r="J114" s="110"/>
      <c r="K114" s="110"/>
      <c r="L114" s="110"/>
      <c r="M114" s="110"/>
      <c r="N114" s="110"/>
      <c r="O114" s="110"/>
    </row>
    <row r="115" spans="1:2" ht="15.75" customHeight="1">
      <c r="A115" s="43" t="s">
        <v>45</v>
      </c>
      <c r="B115" s="109" t="s">
        <v>95</v>
      </c>
    </row>
    <row r="116" spans="4:15" ht="15.75" customHeight="1">
      <c r="D116" s="117" t="s">
        <v>98</v>
      </c>
      <c r="E116" s="117"/>
      <c r="F116" s="117"/>
      <c r="G116" s="117"/>
      <c r="H116" s="117"/>
      <c r="I116" s="117"/>
      <c r="J116" s="117"/>
      <c r="K116" s="117"/>
      <c r="L116" s="117"/>
      <c r="M116" s="117"/>
      <c r="N116" s="117"/>
      <c r="O116" s="117"/>
    </row>
    <row r="117" ht="15.75" customHeight="1"/>
    <row r="118" ht="15.75" customHeight="1"/>
    <row r="119" ht="15.75" customHeight="1"/>
    <row r="120" ht="15.75" customHeight="1"/>
    <row r="121" ht="15.75" customHeight="1"/>
    <row r="122" ht="15.75" customHeight="1"/>
    <row r="123" spans="1:2" ht="15.75" customHeight="1">
      <c r="A123" s="43" t="s">
        <v>45</v>
      </c>
      <c r="B123" s="109" t="s">
        <v>43</v>
      </c>
    </row>
    <row r="124" spans="4:15" ht="15.75" customHeight="1">
      <c r="D124" s="115" t="s">
        <v>107</v>
      </c>
      <c r="E124" s="115"/>
      <c r="F124" s="115"/>
      <c r="G124" s="115"/>
      <c r="H124" s="115"/>
      <c r="I124" s="115"/>
      <c r="J124" s="115"/>
      <c r="K124" s="115"/>
      <c r="L124" s="115"/>
      <c r="M124" s="115"/>
      <c r="N124" s="115"/>
      <c r="O124" s="115"/>
    </row>
    <row r="125" spans="4:15" ht="15.75" customHeight="1">
      <c r="D125" s="115"/>
      <c r="E125" s="115"/>
      <c r="F125" s="115"/>
      <c r="G125" s="115"/>
      <c r="H125" s="115"/>
      <c r="I125" s="115"/>
      <c r="J125" s="115"/>
      <c r="K125" s="115"/>
      <c r="L125" s="115"/>
      <c r="M125" s="115"/>
      <c r="N125" s="115"/>
      <c r="O125" s="115"/>
    </row>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spans="1:2" ht="15.75" customHeight="1">
      <c r="A139" s="43" t="s">
        <v>45</v>
      </c>
      <c r="B139" s="109" t="s">
        <v>44</v>
      </c>
    </row>
    <row r="140" spans="4:15" ht="46.5" customHeight="1">
      <c r="D140" s="115" t="s">
        <v>108</v>
      </c>
      <c r="E140" s="115"/>
      <c r="F140" s="115"/>
      <c r="G140" s="115"/>
      <c r="H140" s="115"/>
      <c r="I140" s="115"/>
      <c r="J140" s="115"/>
      <c r="K140" s="115"/>
      <c r="L140" s="115"/>
      <c r="M140" s="115"/>
      <c r="N140" s="115"/>
      <c r="O140" s="115"/>
    </row>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sheetData>
  <sheetProtection password="CC6F" sheet="1"/>
  <mergeCells count="40">
    <mergeCell ref="E70:O70"/>
    <mergeCell ref="D140:O140"/>
    <mergeCell ref="D124:O125"/>
    <mergeCell ref="D104:O105"/>
    <mergeCell ref="D91:O94"/>
    <mergeCell ref="E62:O62"/>
    <mergeCell ref="E63:O64"/>
    <mergeCell ref="E65:O65"/>
    <mergeCell ref="E66:O68"/>
    <mergeCell ref="E71:O71"/>
    <mergeCell ref="E36:O36"/>
    <mergeCell ref="E45:O45"/>
    <mergeCell ref="E39:O39"/>
    <mergeCell ref="G56:O56"/>
    <mergeCell ref="D116:O116"/>
    <mergeCell ref="G47:O47"/>
    <mergeCell ref="G48:O48"/>
    <mergeCell ref="G49:O49"/>
    <mergeCell ref="D76:O76"/>
    <mergeCell ref="E69:O69"/>
    <mergeCell ref="D14:O14"/>
    <mergeCell ref="D13:O13"/>
    <mergeCell ref="A1:O7"/>
    <mergeCell ref="G55:O55"/>
    <mergeCell ref="E43:O43"/>
    <mergeCell ref="E44:O44"/>
    <mergeCell ref="E46:O46"/>
    <mergeCell ref="D38:O38"/>
    <mergeCell ref="D42:O42"/>
    <mergeCell ref="E29:O29"/>
    <mergeCell ref="E40:O40"/>
    <mergeCell ref="E15:O21"/>
    <mergeCell ref="E22:O23"/>
    <mergeCell ref="E24:O24"/>
    <mergeCell ref="E27:O27"/>
    <mergeCell ref="E28:O28"/>
    <mergeCell ref="D26:O26"/>
    <mergeCell ref="E30:O30"/>
    <mergeCell ref="E31:O34"/>
    <mergeCell ref="E35:O35"/>
  </mergeCells>
  <dataValidations count="1">
    <dataValidation allowBlank="1" showInputMessage="1" showErrorMessage="1" imeMode="hiragana" sqref="E43:E46 E65:E66 E57:F61 E62:E63 E77:E91 E35:E37 E24:E31 F25:O26 E22 E72:F75 F77:O90 E15 D95:O65536 D72:D91 D47:D61 C46:C65536 D37:D39 C27:C42 F37:O37 G47:O61 G71:O75 E71 D40:E42 F41:O42 A1:B65536 E1:O12 C1:D26 E14:O14"/>
  </dataValidations>
  <printOptions/>
  <pageMargins left="0.76" right="0.44" top="0.69" bottom="0.46" header="0.3" footer="0.3"/>
  <pageSetup horizontalDpi="600" verticalDpi="600" orientation="portrait" paperSize="9" r:id="rId2"/>
  <rowBreaks count="3" manualBreakCount="3">
    <brk id="41" max="14" man="1"/>
    <brk id="73" max="14" man="1"/>
    <brk id="122" max="14" man="1"/>
  </rowBreaks>
  <drawing r:id="rId1"/>
</worksheet>
</file>

<file path=xl/worksheets/sheet2.xml><?xml version="1.0" encoding="utf-8"?>
<worksheet xmlns="http://schemas.openxmlformats.org/spreadsheetml/2006/main" xmlns:r="http://schemas.openxmlformats.org/officeDocument/2006/relationships">
  <sheetPr codeName="Sheet1">
    <tabColor rgb="FFC00000"/>
  </sheetPr>
  <dimension ref="A1:Q54"/>
  <sheetViews>
    <sheetView showGridLines="0" showZeros="0" zoomScalePageLayoutView="0" workbookViewId="0" topLeftCell="A1">
      <selection activeCell="A8" sqref="A8"/>
    </sheetView>
  </sheetViews>
  <sheetFormatPr defaultColWidth="9.140625" defaultRowHeight="15"/>
  <cols>
    <col min="1" max="1" width="8.421875" style="0" customWidth="1"/>
    <col min="2" max="2" width="12.421875" style="87" customWidth="1"/>
    <col min="3" max="3" width="12.140625" style="0" customWidth="1"/>
    <col min="4" max="4" width="2.8515625" style="0" customWidth="1"/>
    <col min="5" max="5" width="7.57421875" style="0" customWidth="1"/>
    <col min="6" max="6" width="10.8515625" style="0" customWidth="1"/>
    <col min="7" max="8" width="10.28125" style="0" customWidth="1"/>
    <col min="9" max="9" width="10.421875" style="0" customWidth="1"/>
    <col min="10" max="10" width="12.421875" style="0" customWidth="1"/>
    <col min="11" max="11" width="9.421875" style="0" customWidth="1"/>
    <col min="12" max="12" width="13.28125" style="87" customWidth="1"/>
    <col min="13" max="13" width="9.7109375" style="87" customWidth="1"/>
    <col min="14" max="14" width="6.140625" style="87" customWidth="1"/>
    <col min="15" max="15" width="21.140625" style="0" customWidth="1"/>
    <col min="16" max="16" width="15.140625" style="0" customWidth="1"/>
    <col min="17" max="17" width="14.28125" style="0" bestFit="1" customWidth="1"/>
  </cols>
  <sheetData>
    <row r="1" spans="1:8" ht="38.25" customHeight="1" thickBot="1">
      <c r="A1" s="181" t="s">
        <v>76</v>
      </c>
      <c r="B1" s="182"/>
      <c r="C1" s="179"/>
      <c r="D1" s="179"/>
      <c r="E1" s="179"/>
      <c r="F1" s="179"/>
      <c r="G1" s="179"/>
      <c r="H1" s="180"/>
    </row>
    <row r="2" spans="1:3" ht="44.25" customHeight="1">
      <c r="A2" s="189" t="s">
        <v>55</v>
      </c>
      <c r="B2" s="189"/>
      <c r="C2" s="189"/>
    </row>
    <row r="3" ht="15"/>
    <row r="4" spans="1:16" ht="17.25" customHeight="1">
      <c r="A4" s="85" t="s">
        <v>37</v>
      </c>
      <c r="B4" s="87" t="s">
        <v>1</v>
      </c>
      <c r="C4" s="27">
        <f>E10+3</f>
        <v>3</v>
      </c>
      <c r="D4" s="26"/>
      <c r="E4" s="159"/>
      <c r="F4" s="160"/>
      <c r="G4" s="160"/>
      <c r="H4" s="160"/>
      <c r="I4" s="160"/>
      <c r="J4" s="160"/>
      <c r="K4" s="160"/>
      <c r="L4" s="160"/>
      <c r="M4" s="160"/>
      <c r="N4" s="161"/>
      <c r="O4" s="7"/>
      <c r="P4" s="7"/>
    </row>
    <row r="5" spans="1:17" ht="17.25" customHeight="1">
      <c r="A5" s="85"/>
      <c r="B5" s="88" t="s">
        <v>4</v>
      </c>
      <c r="E5" s="62"/>
      <c r="F5" s="176" t="s">
        <v>78</v>
      </c>
      <c r="G5" s="177"/>
      <c r="H5" s="177"/>
      <c r="I5" s="177"/>
      <c r="J5" s="177"/>
      <c r="K5" s="177"/>
      <c r="L5" s="177"/>
      <c r="M5" s="177"/>
      <c r="N5" s="178"/>
      <c r="O5" s="5"/>
      <c r="P5" s="5"/>
      <c r="Q5" s="1"/>
    </row>
    <row r="6" spans="1:17" ht="17.25" customHeight="1">
      <c r="A6" s="85"/>
      <c r="B6" s="88"/>
      <c r="E6" s="190"/>
      <c r="F6" s="192" t="s">
        <v>79</v>
      </c>
      <c r="G6" s="193"/>
      <c r="H6" s="193"/>
      <c r="I6" s="63"/>
      <c r="J6" s="174" t="s">
        <v>80</v>
      </c>
      <c r="K6" s="67"/>
      <c r="L6" s="170">
        <f>K6*(I6-1.8)+K7*(I7-1.8)+K8*(I8-1.8)+K9*(I9-1.8)</f>
        <v>0</v>
      </c>
      <c r="M6" s="164" t="s">
        <v>81</v>
      </c>
      <c r="N6" s="167" t="str">
        <f>IF(L6&gt;=200,"〈OK〉"," 〈NG〉")</f>
        <v> 〈NG〉</v>
      </c>
      <c r="O6" s="5"/>
      <c r="P6" s="5"/>
      <c r="Q6" s="1"/>
    </row>
    <row r="7" spans="1:17" ht="17.25" customHeight="1">
      <c r="A7" s="85"/>
      <c r="B7" s="88"/>
      <c r="E7" s="190"/>
      <c r="F7" s="194"/>
      <c r="G7" s="195"/>
      <c r="H7" s="195"/>
      <c r="I7" s="64"/>
      <c r="J7" s="153"/>
      <c r="K7" s="68"/>
      <c r="L7" s="171"/>
      <c r="M7" s="165"/>
      <c r="N7" s="168"/>
      <c r="O7" s="5"/>
      <c r="P7" s="5"/>
      <c r="Q7" s="1"/>
    </row>
    <row r="8" spans="1:17" ht="17.25" customHeight="1">
      <c r="A8" s="85"/>
      <c r="B8" s="88"/>
      <c r="E8" s="190"/>
      <c r="F8" s="194"/>
      <c r="G8" s="195"/>
      <c r="H8" s="195"/>
      <c r="I8" s="65"/>
      <c r="J8" s="153"/>
      <c r="K8" s="68"/>
      <c r="L8" s="171"/>
      <c r="M8" s="165"/>
      <c r="N8" s="168"/>
      <c r="O8" s="5"/>
      <c r="P8" s="5"/>
      <c r="Q8" s="1"/>
    </row>
    <row r="9" spans="1:14" ht="17.25" customHeight="1">
      <c r="A9" s="85"/>
      <c r="B9" s="89"/>
      <c r="E9" s="191"/>
      <c r="F9" s="196"/>
      <c r="G9" s="197"/>
      <c r="H9" s="197"/>
      <c r="I9" s="66"/>
      <c r="J9" s="175"/>
      <c r="K9" s="69"/>
      <c r="L9" s="172"/>
      <c r="M9" s="166"/>
      <c r="N9" s="169"/>
    </row>
    <row r="10" spans="1:8" ht="13.5">
      <c r="A10" s="85"/>
      <c r="E10" s="2">
        <f>COUNTA(E5:E9)</f>
        <v>0</v>
      </c>
      <c r="F10" s="106" t="s">
        <v>5</v>
      </c>
      <c r="H10" s="17"/>
    </row>
    <row r="11" spans="1:16" ht="16.5" customHeight="1">
      <c r="A11" s="85" t="s">
        <v>37</v>
      </c>
      <c r="B11" s="87" t="s">
        <v>0</v>
      </c>
      <c r="C11" s="3">
        <f>SQRT(H11)/30</f>
        <v>0</v>
      </c>
      <c r="D11" s="24"/>
      <c r="E11" s="7"/>
      <c r="F11" s="153" t="s">
        <v>32</v>
      </c>
      <c r="G11" s="173"/>
      <c r="H11" s="162"/>
      <c r="J11" s="29"/>
      <c r="K11" s="30"/>
      <c r="L11" s="101"/>
      <c r="N11" s="158"/>
      <c r="O11" s="156"/>
      <c r="P11" s="6"/>
    </row>
    <row r="12" spans="1:15" ht="12" customHeight="1">
      <c r="A12" s="38"/>
      <c r="B12" s="88" t="s">
        <v>3</v>
      </c>
      <c r="E12" s="7"/>
      <c r="F12" s="153"/>
      <c r="G12" s="173"/>
      <c r="H12" s="163"/>
      <c r="J12" s="29"/>
      <c r="K12" s="30"/>
      <c r="L12" s="101"/>
      <c r="N12" s="158"/>
      <c r="O12" s="157"/>
    </row>
    <row r="13" spans="1:14" ht="14.25" thickBot="1">
      <c r="A13" s="38"/>
      <c r="K13" s="47"/>
      <c r="L13" s="102"/>
      <c r="M13" s="102"/>
      <c r="N13" s="102"/>
    </row>
    <row r="14" spans="1:14" ht="27.75" customHeight="1" thickBot="1" thickTop="1">
      <c r="A14" s="84" t="s">
        <v>37</v>
      </c>
      <c r="B14" s="98" t="s">
        <v>83</v>
      </c>
      <c r="C14" s="28">
        <f>(H21+H14)*0.5</f>
        <v>0</v>
      </c>
      <c r="F14" s="186" t="s">
        <v>33</v>
      </c>
      <c r="G14" s="187"/>
      <c r="H14" s="32">
        <f>G47</f>
        <v>0</v>
      </c>
      <c r="J14" s="46"/>
      <c r="K14" s="48" t="s">
        <v>6</v>
      </c>
      <c r="L14" s="183" t="str">
        <f>IF(C19&gt;=0,"〈ｽﾌﾟﾘﾝｸﾗｰ設備不要〉"," 〈ｽﾌﾟﾘﾝｸﾗｰ設備要設置〉")</f>
        <v>〈ｽﾌﾟﾘﾝｸﾗｰ設備不要〉</v>
      </c>
      <c r="M14" s="184"/>
      <c r="N14" s="185"/>
    </row>
    <row r="15" spans="1:11" ht="14.25" thickTop="1">
      <c r="A15" s="85"/>
      <c r="K15" s="29"/>
    </row>
    <row r="16" spans="1:14" ht="27" customHeight="1">
      <c r="A16" s="84" t="s">
        <v>37</v>
      </c>
      <c r="B16" s="99" t="s">
        <v>60</v>
      </c>
      <c r="C16" s="4">
        <f>J47</f>
        <v>0</v>
      </c>
      <c r="D16" s="11"/>
      <c r="E16" s="5"/>
      <c r="F16" s="188" t="s">
        <v>77</v>
      </c>
      <c r="G16" s="188"/>
      <c r="H16" s="188"/>
      <c r="L16" s="103"/>
      <c r="M16" s="103"/>
      <c r="N16" s="104"/>
    </row>
    <row r="17" spans="1:14" ht="14.25" customHeight="1" thickBot="1">
      <c r="A17" s="85"/>
      <c r="B17" s="90"/>
      <c r="C17" s="13"/>
      <c r="D17" s="13"/>
      <c r="E17" s="12"/>
      <c r="F17" s="188"/>
      <c r="G17" s="188"/>
      <c r="H17" s="188"/>
      <c r="J17" s="45"/>
      <c r="K17" s="56"/>
      <c r="L17" s="104"/>
      <c r="M17" s="103"/>
      <c r="N17" s="103"/>
    </row>
    <row r="18" spans="1:14" ht="27.75" customHeight="1" thickBot="1" thickTop="1">
      <c r="A18" s="84" t="s">
        <v>5</v>
      </c>
      <c r="B18" s="98" t="s">
        <v>34</v>
      </c>
      <c r="C18" s="36">
        <f>SUM(C11,C14,C16)</f>
        <v>0</v>
      </c>
      <c r="D18" s="14"/>
      <c r="F18" s="188"/>
      <c r="G18" s="188"/>
      <c r="H18" s="188"/>
      <c r="J18" s="34"/>
      <c r="K18" s="35"/>
      <c r="L18" s="103"/>
      <c r="M18" s="103"/>
      <c r="N18" s="103"/>
    </row>
    <row r="19" spans="3:14" ht="14.25" customHeight="1" thickTop="1">
      <c r="C19" s="16">
        <f>C4-C18</f>
        <v>3</v>
      </c>
      <c r="D19" s="14"/>
      <c r="F19" s="152" t="s">
        <v>36</v>
      </c>
      <c r="G19" s="153"/>
      <c r="H19" s="154"/>
      <c r="J19" s="45" t="s">
        <v>27</v>
      </c>
      <c r="K19" s="44">
        <f>H46</f>
        <v>0</v>
      </c>
      <c r="L19" s="103"/>
      <c r="M19" s="103"/>
      <c r="N19" s="103"/>
    </row>
    <row r="20" spans="1:14" ht="14.25" customHeight="1">
      <c r="A20" s="38"/>
      <c r="B20" s="91"/>
      <c r="C20" s="33"/>
      <c r="D20" s="15"/>
      <c r="F20" s="153"/>
      <c r="G20" s="153"/>
      <c r="H20" s="154"/>
      <c r="J20" s="12"/>
      <c r="K20" s="18"/>
      <c r="L20" s="103"/>
      <c r="M20" s="103"/>
      <c r="N20" s="103"/>
    </row>
    <row r="21" spans="1:14" ht="14.25" customHeight="1">
      <c r="A21" s="38"/>
      <c r="B21" s="92"/>
      <c r="C21" s="33"/>
      <c r="D21" s="15"/>
      <c r="F21" s="12"/>
      <c r="G21" s="12"/>
      <c r="H21" s="100">
        <f>COUNTA(H19)</f>
        <v>0</v>
      </c>
      <c r="J21" s="12"/>
      <c r="K21" s="18"/>
      <c r="L21" s="103"/>
      <c r="M21" s="103"/>
      <c r="N21" s="103"/>
    </row>
    <row r="22" spans="1:14" ht="14.25" customHeight="1">
      <c r="A22" s="38"/>
      <c r="B22" s="93"/>
      <c r="C22" s="33"/>
      <c r="D22" s="15"/>
      <c r="F22" s="152" t="s">
        <v>35</v>
      </c>
      <c r="G22" s="153"/>
      <c r="H22" s="154"/>
      <c r="J22" s="12"/>
      <c r="K22" s="18"/>
      <c r="L22" s="103"/>
      <c r="M22" s="103"/>
      <c r="N22" s="103"/>
    </row>
    <row r="23" spans="1:14" ht="12.75" customHeight="1">
      <c r="A23" s="38"/>
      <c r="F23" s="153"/>
      <c r="G23" s="153"/>
      <c r="H23" s="154"/>
      <c r="J23" s="5"/>
      <c r="K23" s="5"/>
      <c r="L23" s="103"/>
      <c r="M23" s="103"/>
      <c r="N23" s="103"/>
    </row>
    <row r="24" spans="1:8" ht="28.5" customHeight="1" thickBot="1">
      <c r="A24" s="39"/>
      <c r="B24" s="88"/>
      <c r="C24" s="25"/>
      <c r="D24" s="25"/>
      <c r="F24" s="152"/>
      <c r="G24" s="153"/>
      <c r="H24" s="37">
        <f>COUNTA(H22)*2</f>
        <v>0</v>
      </c>
    </row>
    <row r="25" spans="1:8" ht="38.25" customHeight="1" thickBot="1">
      <c r="A25" s="127" t="s">
        <v>76</v>
      </c>
      <c r="B25" s="128"/>
      <c r="C25" s="129">
        <f>C1</f>
        <v>0</v>
      </c>
      <c r="D25" s="129"/>
      <c r="E25" s="129"/>
      <c r="F25" s="129"/>
      <c r="G25" s="129"/>
      <c r="H25" s="130"/>
    </row>
    <row r="26" spans="1:8" ht="49.5" customHeight="1" thickBot="1">
      <c r="A26" s="155" t="s">
        <v>86</v>
      </c>
      <c r="B26" s="155"/>
      <c r="C26" s="155"/>
      <c r="D26" s="155"/>
      <c r="E26" s="155"/>
      <c r="F26" s="155"/>
      <c r="G26" s="5"/>
      <c r="H26" s="2">
        <f>SUM(H21+H24)</f>
        <v>0</v>
      </c>
    </row>
    <row r="27" spans="1:10" ht="13.5" customHeight="1">
      <c r="A27" s="131"/>
      <c r="B27" s="134" t="s">
        <v>58</v>
      </c>
      <c r="C27" s="134"/>
      <c r="D27" s="134"/>
      <c r="E27" s="134"/>
      <c r="F27" s="135"/>
      <c r="G27" s="136" t="s">
        <v>23</v>
      </c>
      <c r="H27" s="136"/>
      <c r="I27" s="81"/>
      <c r="J27" s="141" t="s">
        <v>24</v>
      </c>
    </row>
    <row r="28" spans="1:10" ht="13.5" customHeight="1">
      <c r="A28" s="132"/>
      <c r="B28" s="144" t="s">
        <v>7</v>
      </c>
      <c r="C28" s="144"/>
      <c r="D28" s="145" t="s">
        <v>28</v>
      </c>
      <c r="E28" s="146"/>
      <c r="F28" s="151" t="s">
        <v>30</v>
      </c>
      <c r="G28" s="144" t="s">
        <v>2</v>
      </c>
      <c r="H28" s="151" t="s">
        <v>29</v>
      </c>
      <c r="I28" s="151" t="s">
        <v>31</v>
      </c>
      <c r="J28" s="142"/>
    </row>
    <row r="29" spans="1:10" ht="13.5">
      <c r="A29" s="132"/>
      <c r="B29" s="144"/>
      <c r="C29" s="144"/>
      <c r="D29" s="147"/>
      <c r="E29" s="148"/>
      <c r="F29" s="144"/>
      <c r="G29" s="144"/>
      <c r="H29" s="144"/>
      <c r="I29" s="144"/>
      <c r="J29" s="142"/>
    </row>
    <row r="30" spans="1:10" ht="13.5">
      <c r="A30" s="133"/>
      <c r="B30" s="94" t="s">
        <v>25</v>
      </c>
      <c r="C30" s="82" t="s">
        <v>26</v>
      </c>
      <c r="D30" s="149"/>
      <c r="E30" s="150"/>
      <c r="F30" s="144"/>
      <c r="G30" s="144"/>
      <c r="H30" s="144"/>
      <c r="I30" s="144"/>
      <c r="J30" s="143"/>
    </row>
    <row r="31" spans="1:10" ht="13.5">
      <c r="A31" s="53" t="s">
        <v>8</v>
      </c>
      <c r="B31" s="95"/>
      <c r="C31" s="70"/>
      <c r="D31" s="139"/>
      <c r="E31" s="140"/>
      <c r="F31" s="50">
        <f aca="true" t="shared" si="0" ref="F31:F45">B31/54+C31/72+D31/120</f>
        <v>0</v>
      </c>
      <c r="G31" s="73"/>
      <c r="H31" s="70"/>
      <c r="I31" s="21">
        <f>H31/30</f>
        <v>0</v>
      </c>
      <c r="J31" s="8">
        <f>H31/30+F31</f>
        <v>0</v>
      </c>
    </row>
    <row r="32" spans="1:10" ht="13.5">
      <c r="A32" s="54" t="s">
        <v>9</v>
      </c>
      <c r="B32" s="96"/>
      <c r="C32" s="71"/>
      <c r="D32" s="137"/>
      <c r="E32" s="138"/>
      <c r="F32" s="51">
        <f t="shared" si="0"/>
        <v>0</v>
      </c>
      <c r="G32" s="74"/>
      <c r="H32" s="71"/>
      <c r="I32" s="22">
        <f aca="true" t="shared" si="1" ref="I32:I45">H32/30</f>
        <v>0</v>
      </c>
      <c r="J32" s="9">
        <f>H32/30+F32</f>
        <v>0</v>
      </c>
    </row>
    <row r="33" spans="1:10" ht="13.5">
      <c r="A33" s="54" t="s">
        <v>10</v>
      </c>
      <c r="B33" s="96"/>
      <c r="C33" s="71"/>
      <c r="D33" s="137"/>
      <c r="E33" s="138"/>
      <c r="F33" s="51">
        <f t="shared" si="0"/>
        <v>0</v>
      </c>
      <c r="G33" s="74"/>
      <c r="H33" s="71"/>
      <c r="I33" s="22">
        <f t="shared" si="1"/>
        <v>0</v>
      </c>
      <c r="J33" s="9">
        <f aca="true" t="shared" si="2" ref="J33:J44">H33/30+F33</f>
        <v>0</v>
      </c>
    </row>
    <row r="34" spans="1:10" ht="13.5">
      <c r="A34" s="54" t="s">
        <v>11</v>
      </c>
      <c r="B34" s="96"/>
      <c r="C34" s="71"/>
      <c r="D34" s="137"/>
      <c r="E34" s="138"/>
      <c r="F34" s="51">
        <f t="shared" si="0"/>
        <v>0</v>
      </c>
      <c r="G34" s="74"/>
      <c r="H34" s="71"/>
      <c r="I34" s="22">
        <f t="shared" si="1"/>
        <v>0</v>
      </c>
      <c r="J34" s="9">
        <f t="shared" si="2"/>
        <v>0</v>
      </c>
    </row>
    <row r="35" spans="1:10" ht="13.5">
      <c r="A35" s="54" t="s">
        <v>12</v>
      </c>
      <c r="B35" s="96"/>
      <c r="C35" s="71"/>
      <c r="D35" s="137"/>
      <c r="E35" s="138"/>
      <c r="F35" s="51">
        <f t="shared" si="0"/>
        <v>0</v>
      </c>
      <c r="G35" s="74"/>
      <c r="H35" s="71"/>
      <c r="I35" s="22">
        <f t="shared" si="1"/>
        <v>0</v>
      </c>
      <c r="J35" s="9">
        <f t="shared" si="2"/>
        <v>0</v>
      </c>
    </row>
    <row r="36" spans="1:10" ht="13.5">
      <c r="A36" s="54" t="s">
        <v>13</v>
      </c>
      <c r="B36" s="96"/>
      <c r="C36" s="71"/>
      <c r="D36" s="137"/>
      <c r="E36" s="138"/>
      <c r="F36" s="51">
        <f t="shared" si="0"/>
        <v>0</v>
      </c>
      <c r="G36" s="74"/>
      <c r="H36" s="71"/>
      <c r="I36" s="22">
        <f t="shared" si="1"/>
        <v>0</v>
      </c>
      <c r="J36" s="9">
        <f t="shared" si="2"/>
        <v>0</v>
      </c>
    </row>
    <row r="37" spans="1:10" ht="13.5">
      <c r="A37" s="54" t="s">
        <v>14</v>
      </c>
      <c r="B37" s="96"/>
      <c r="C37" s="71"/>
      <c r="D37" s="137"/>
      <c r="E37" s="138"/>
      <c r="F37" s="51">
        <f t="shared" si="0"/>
        <v>0</v>
      </c>
      <c r="G37" s="74"/>
      <c r="H37" s="71"/>
      <c r="I37" s="22">
        <f t="shared" si="1"/>
        <v>0</v>
      </c>
      <c r="J37" s="9">
        <f t="shared" si="2"/>
        <v>0</v>
      </c>
    </row>
    <row r="38" spans="1:10" ht="13.5">
      <c r="A38" s="54" t="s">
        <v>15</v>
      </c>
      <c r="B38" s="96"/>
      <c r="C38" s="71"/>
      <c r="D38" s="137"/>
      <c r="E38" s="138"/>
      <c r="F38" s="51">
        <f t="shared" si="0"/>
        <v>0</v>
      </c>
      <c r="G38" s="74"/>
      <c r="H38" s="71"/>
      <c r="I38" s="22">
        <f>H38/30</f>
        <v>0</v>
      </c>
      <c r="J38" s="9">
        <f t="shared" si="2"/>
        <v>0</v>
      </c>
    </row>
    <row r="39" spans="1:10" ht="13.5">
      <c r="A39" s="54" t="s">
        <v>16</v>
      </c>
      <c r="B39" s="96"/>
      <c r="C39" s="71"/>
      <c r="D39" s="79"/>
      <c r="E39" s="80"/>
      <c r="F39" s="51">
        <f t="shared" si="0"/>
        <v>0</v>
      </c>
      <c r="G39" s="74"/>
      <c r="H39" s="71"/>
      <c r="I39" s="22">
        <f>H39/30</f>
        <v>0</v>
      </c>
      <c r="J39" s="9">
        <f t="shared" si="2"/>
        <v>0</v>
      </c>
    </row>
    <row r="40" spans="1:10" ht="13.5">
      <c r="A40" s="54" t="s">
        <v>17</v>
      </c>
      <c r="B40" s="96"/>
      <c r="C40" s="71"/>
      <c r="D40" s="79"/>
      <c r="E40" s="80"/>
      <c r="F40" s="51">
        <f t="shared" si="0"/>
        <v>0</v>
      </c>
      <c r="G40" s="74"/>
      <c r="H40" s="71"/>
      <c r="I40" s="22">
        <f>H40/30</f>
        <v>0</v>
      </c>
      <c r="J40" s="9">
        <f t="shared" si="2"/>
        <v>0</v>
      </c>
    </row>
    <row r="41" spans="1:10" ht="13.5">
      <c r="A41" s="54" t="s">
        <v>18</v>
      </c>
      <c r="B41" s="96"/>
      <c r="C41" s="71"/>
      <c r="D41" s="79"/>
      <c r="E41" s="80"/>
      <c r="F41" s="51">
        <f t="shared" si="0"/>
        <v>0</v>
      </c>
      <c r="G41" s="74"/>
      <c r="H41" s="71"/>
      <c r="I41" s="22">
        <f>H41/30</f>
        <v>0</v>
      </c>
      <c r="J41" s="9">
        <f t="shared" si="2"/>
        <v>0</v>
      </c>
    </row>
    <row r="42" spans="1:10" ht="13.5">
      <c r="A42" s="54" t="s">
        <v>19</v>
      </c>
      <c r="B42" s="96"/>
      <c r="C42" s="71"/>
      <c r="D42" s="79"/>
      <c r="E42" s="80"/>
      <c r="F42" s="51">
        <f t="shared" si="0"/>
        <v>0</v>
      </c>
      <c r="G42" s="74"/>
      <c r="H42" s="71"/>
      <c r="I42" s="22">
        <f>H42/30</f>
        <v>0</v>
      </c>
      <c r="J42" s="9">
        <f t="shared" si="2"/>
        <v>0</v>
      </c>
    </row>
    <row r="43" spans="1:10" ht="13.5">
      <c r="A43" s="54" t="s">
        <v>20</v>
      </c>
      <c r="B43" s="96"/>
      <c r="C43" s="71"/>
      <c r="D43" s="137"/>
      <c r="E43" s="138"/>
      <c r="F43" s="51">
        <f t="shared" si="0"/>
        <v>0</v>
      </c>
      <c r="G43" s="74"/>
      <c r="H43" s="71"/>
      <c r="I43" s="22">
        <f t="shared" si="1"/>
        <v>0</v>
      </c>
      <c r="J43" s="9">
        <f t="shared" si="2"/>
        <v>0</v>
      </c>
    </row>
    <row r="44" spans="1:10" ht="13.5">
      <c r="A44" s="54" t="s">
        <v>21</v>
      </c>
      <c r="B44" s="96"/>
      <c r="C44" s="71"/>
      <c r="D44" s="137"/>
      <c r="E44" s="138"/>
      <c r="F44" s="51">
        <f t="shared" si="0"/>
        <v>0</v>
      </c>
      <c r="G44" s="74"/>
      <c r="H44" s="71"/>
      <c r="I44" s="22">
        <f t="shared" si="1"/>
        <v>0</v>
      </c>
      <c r="J44" s="9">
        <f t="shared" si="2"/>
        <v>0</v>
      </c>
    </row>
    <row r="45" spans="1:10" ht="14.25" thickBot="1">
      <c r="A45" s="55" t="s">
        <v>22</v>
      </c>
      <c r="B45" s="97"/>
      <c r="C45" s="72"/>
      <c r="D45" s="123"/>
      <c r="E45" s="124"/>
      <c r="F45" s="52">
        <f t="shared" si="0"/>
        <v>0</v>
      </c>
      <c r="G45" s="75"/>
      <c r="H45" s="72"/>
      <c r="I45" s="23">
        <f t="shared" si="1"/>
        <v>0</v>
      </c>
      <c r="J45" s="10">
        <f>H45/30+F45</f>
        <v>0</v>
      </c>
    </row>
    <row r="46" ht="14.25" thickBot="1">
      <c r="H46" s="86">
        <f>COUNTA(H31:H45)</f>
        <v>0</v>
      </c>
    </row>
    <row r="47" spans="1:10" ht="18.75" thickBot="1" thickTop="1">
      <c r="A47" s="111"/>
      <c r="B47" s="112"/>
      <c r="C47" s="111"/>
      <c r="D47" s="111"/>
      <c r="E47" s="111"/>
      <c r="F47" s="111"/>
      <c r="G47" s="86">
        <f>COUNTA(G31:G45)</f>
        <v>0</v>
      </c>
      <c r="H47" s="125" t="s">
        <v>59</v>
      </c>
      <c r="I47" s="126"/>
      <c r="J47" s="49">
        <f>SUM(J31:J45)</f>
        <v>0</v>
      </c>
    </row>
    <row r="48" spans="1:10" ht="14.25" thickTop="1">
      <c r="A48" s="111"/>
      <c r="B48" s="112"/>
      <c r="C48" s="111" t="s">
        <v>87</v>
      </c>
      <c r="D48" s="111"/>
      <c r="E48" s="111"/>
      <c r="F48" s="111"/>
      <c r="G48" s="86"/>
      <c r="H48" s="19"/>
      <c r="I48" s="19"/>
      <c r="J48" s="19"/>
    </row>
    <row r="49" spans="1:10" ht="13.5">
      <c r="A49" s="113"/>
      <c r="B49" s="114"/>
      <c r="C49" s="113"/>
      <c r="D49" s="113"/>
      <c r="E49" s="113"/>
      <c r="F49" s="113"/>
      <c r="G49" s="105"/>
      <c r="H49" s="20"/>
      <c r="I49" s="20"/>
      <c r="J49" s="20"/>
    </row>
    <row r="50" spans="1:7" ht="13.5">
      <c r="A50" s="113"/>
      <c r="B50" s="114"/>
      <c r="C50" s="113"/>
      <c r="D50" s="113"/>
      <c r="E50" s="113"/>
      <c r="F50" s="113"/>
      <c r="G50" s="105"/>
    </row>
    <row r="51" spans="1:7" ht="13.5">
      <c r="A51" s="113"/>
      <c r="B51" s="114"/>
      <c r="C51" s="113"/>
      <c r="D51" s="113"/>
      <c r="E51" s="113"/>
      <c r="F51" s="113"/>
      <c r="G51" s="105"/>
    </row>
    <row r="52" spans="1:6" ht="13.5">
      <c r="A52" s="113"/>
      <c r="B52" s="114"/>
      <c r="C52" s="113"/>
      <c r="D52" s="113"/>
      <c r="E52" s="113"/>
      <c r="F52" s="113"/>
    </row>
    <row r="53" spans="1:6" ht="13.5">
      <c r="A53" s="113"/>
      <c r="B53" s="114"/>
      <c r="C53" s="113"/>
      <c r="D53" s="113"/>
      <c r="E53" s="113"/>
      <c r="F53" s="113"/>
    </row>
    <row r="54" spans="1:6" ht="13.5">
      <c r="A54" s="113"/>
      <c r="B54" s="114"/>
      <c r="C54" s="113"/>
      <c r="D54" s="113"/>
      <c r="E54" s="113"/>
      <c r="F54" s="113"/>
    </row>
  </sheetData>
  <sheetProtection sheet="1"/>
  <mergeCells count="48">
    <mergeCell ref="C1:H1"/>
    <mergeCell ref="A1:B1"/>
    <mergeCell ref="L14:N14"/>
    <mergeCell ref="F14:G14"/>
    <mergeCell ref="F19:G20"/>
    <mergeCell ref="H19:H20"/>
    <mergeCell ref="F16:H18"/>
    <mergeCell ref="A2:C2"/>
    <mergeCell ref="E6:E9"/>
    <mergeCell ref="F6:H9"/>
    <mergeCell ref="E4:N4"/>
    <mergeCell ref="H11:H12"/>
    <mergeCell ref="M6:M9"/>
    <mergeCell ref="N6:N9"/>
    <mergeCell ref="L6:L9"/>
    <mergeCell ref="F11:G12"/>
    <mergeCell ref="J6:J9"/>
    <mergeCell ref="F5:N5"/>
    <mergeCell ref="F24:G24"/>
    <mergeCell ref="H22:H23"/>
    <mergeCell ref="F22:G23"/>
    <mergeCell ref="D34:E34"/>
    <mergeCell ref="A26:F26"/>
    <mergeCell ref="O11:O12"/>
    <mergeCell ref="N11:N12"/>
    <mergeCell ref="J27:J30"/>
    <mergeCell ref="B28:C29"/>
    <mergeCell ref="D28:E30"/>
    <mergeCell ref="F28:F30"/>
    <mergeCell ref="G28:G30"/>
    <mergeCell ref="H28:H30"/>
    <mergeCell ref="I28:I30"/>
    <mergeCell ref="D43:E43"/>
    <mergeCell ref="D44:E44"/>
    <mergeCell ref="D31:E31"/>
    <mergeCell ref="D32:E32"/>
    <mergeCell ref="D33:E33"/>
    <mergeCell ref="D35:E35"/>
    <mergeCell ref="D45:E45"/>
    <mergeCell ref="H47:I47"/>
    <mergeCell ref="A25:B25"/>
    <mergeCell ref="C25:H25"/>
    <mergeCell ref="A27:A30"/>
    <mergeCell ref="B27:F27"/>
    <mergeCell ref="G27:H27"/>
    <mergeCell ref="D36:E36"/>
    <mergeCell ref="D37:E37"/>
    <mergeCell ref="D38:E38"/>
  </mergeCells>
  <conditionalFormatting sqref="K11:L12 L14">
    <cfRule type="containsText" priority="22" dxfId="11" operator="containsText" text="〈ｽﾌﾟﾘﾝｸﾗｰ設備要設置〉">
      <formula>NOT(ISERROR(SEARCH("〈ｽﾌﾟﾘﾝｸﾗｰ設備要設置〉",K11)))</formula>
    </cfRule>
  </conditionalFormatting>
  <conditionalFormatting sqref="H14">
    <cfRule type="cellIs" priority="9" dxfId="11" operator="lessThan">
      <formula>1</formula>
    </cfRule>
    <cfRule type="cellIs" priority="14" dxfId="12" operator="lessThan">
      <formula>2</formula>
    </cfRule>
    <cfRule type="cellIs" priority="15" dxfId="13" operator="lessThan">
      <formula>2</formula>
    </cfRule>
    <cfRule type="cellIs" priority="16" dxfId="14" operator="equal">
      <formula>0</formula>
    </cfRule>
  </conditionalFormatting>
  <conditionalFormatting sqref="N6">
    <cfRule type="containsText" priority="10" dxfId="11" operator="containsText" text=" 〈NG〉">
      <formula>NOT(ISERROR(SEARCH(" 〈NG〉",N6)))</formula>
    </cfRule>
    <cfRule type="cellIs" priority="12" dxfId="15" operator="lessThan">
      <formula>200</formula>
    </cfRule>
    <cfRule type="cellIs" priority="13" dxfId="11" operator="lessThan">
      <formula>200</formula>
    </cfRule>
    <cfRule type="colorScale" priority="11" dxfId="1">
      <colorScale>
        <cfvo type="min" val="0"/>
        <cfvo type="max"/>
        <color rgb="FFFF7128"/>
        <color rgb="FFFFEF9C"/>
      </colorScale>
    </cfRule>
  </conditionalFormatting>
  <conditionalFormatting sqref="B31:E45 G31:I45">
    <cfRule type="expression" priority="1" dxfId="1">
      <formula>MOD(ROW(),2)=1</formula>
    </cfRule>
  </conditionalFormatting>
  <conditionalFormatting sqref="F31:F45 I31:J45 A31:A45">
    <cfRule type="expression" priority="4" dxfId="0">
      <formula>MOD(ROW(),2)=1</formula>
    </cfRule>
  </conditionalFormatting>
  <conditionalFormatting sqref="B31:E45 G31:I45">
    <cfRule type="expression" priority="3" dxfId="1">
      <formula>MOD(ROW(),2)=1</formula>
    </cfRule>
  </conditionalFormatting>
  <conditionalFormatting sqref="F31:F45 I31:J45 A31:A45">
    <cfRule type="expression" priority="2" dxfId="0">
      <formula>MOD(ROW(),2)=1</formula>
    </cfRule>
  </conditionalFormatting>
  <dataValidations count="3">
    <dataValidation allowBlank="1" showInputMessage="1" showErrorMessage="1" imeMode="hiragana" sqref="C25:H25 C1:H1"/>
    <dataValidation type="list" allowBlank="1" showInputMessage="1" showErrorMessage="1" sqref="G31:G45">
      <formula1>$C$48:$C$49</formula1>
    </dataValidation>
    <dataValidation type="list" allowBlank="1" showInputMessage="1" showErrorMessage="1" sqref="H22:H23 E5:E6 H19:H20">
      <formula1>$F$10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8" r:id="rId4"/>
  <rowBreaks count="2" manualBreakCount="2">
    <brk id="24" max="13" man="1"/>
    <brk id="50" max="13" man="1"/>
  </rowBreaks>
  <colBreaks count="1" manualBreakCount="1">
    <brk id="14"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設備保安課設備指導係</dc:creator>
  <cp:keywords/>
  <dc:description/>
  <cp:lastModifiedBy>設備保安課</cp:lastModifiedBy>
  <cp:lastPrinted>2015-03-24T06:24:00Z</cp:lastPrinted>
  <dcterms:created xsi:type="dcterms:W3CDTF">2014-01-30T07:54:06Z</dcterms:created>
  <dcterms:modified xsi:type="dcterms:W3CDTF">2015-03-24T06:30:44Z</dcterms:modified>
  <cp:category/>
  <cp:version/>
  <cp:contentType/>
  <cp:contentStatus/>
</cp:coreProperties>
</file>