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040062\Desktop\20260116_経営比較分析表\回答【経営比較分析表】下水道事業\"/>
    </mc:Choice>
  </mc:AlternateContent>
  <xr:revisionPtr revIDLastSave="0" documentId="13_ncr:1_{96D1D2D6-F9AD-46ED-8721-FA2E61951C79}" xr6:coauthVersionLast="47" xr6:coauthVersionMax="47" xr10:uidLastSave="{00000000-0000-0000-0000-000000000000}"/>
  <workbookProtection workbookAlgorithmName="SHA-512" workbookHashValue="07Ej3RiT22JR7a962E7DSp3OEtznNWlj9zpMUiVnBupL0b6hDdtcUSVfGYk5PbMmofua1/+y/meOa6O1vPftiw==" workbookSaltValue="pPvGcRunzdUIDO1+khCq0A==" workbookSpinCount="100000" lockStructure="1"/>
  <bookViews>
    <workbookView xWindow="1279" yWindow="484" windowWidth="19214" windowHeight="1077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<sst xmlns="http://schemas.openxmlformats.org/spreadsheetml/2006/main" count="231" uniqueCount="116">
  <si>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</si>
  <si>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</si>
  <si>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</si>
  <si>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</si>
  <si>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</si>
  <si>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</si>
  <si>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</si>
  <si>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</si>
  <si>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</si>
  <si>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</si>
  <si>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</si>
  <si>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</si>
  <si>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</si>
  <si>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</si>
  <si>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</si>
  <si>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</si>
  <si>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</si>
  <si>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</si>
  <si>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</si>
  <si>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</si>
  <si>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</si>
  <si>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</si>
  <si>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</si>
  <si>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</si>
  <si>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</si>
  <si>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</si>
  <si>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</si>
  <si>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</si>
  <si>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</si>
  <si>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</si>
  <si>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</si>
  <si>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</si>
  <si>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</si>
  <si>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</si>
  <si>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</si>
  <si>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</si>
  <si>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</si>
  <si>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</si>
  <si>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</si>
  <si>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</si>
  <si>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</si>
  <si>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</si>
  <si>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</si>
  <si>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</si>
  <si>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</si>
  <si>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</si>
  <si>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</si>
  <si>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</si>
  <si>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</si>
  <si>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</si>
  <si>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</si>
  <si>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</si>
  <si>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</si>
  <si>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</si>
  <si>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</si>
  <si>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</si>
  <si>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</si>
  <si>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</si>
  <si>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</si>
  <si>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</si>
  <si>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</si>
  <si>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</si>
  <si>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</si>
  <si>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</si>
  <si>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</si>
  <si>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</si>
  <si>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</si>
  <si>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</si>
  <si>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</si>
  <si>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</si>
  <si>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</si>
  <si>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</si>
  <si>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</si>
  <si>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</si>
  <si>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</si>
  <si>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</si>
  <si>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</si>
  <si>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</si>
  <si>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</si>
  <si>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</si>
  <si>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</si>
  <si>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</si>
  <si>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</si>
  <si>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</si>
  <si>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</si>
  <si>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</si>
  <si>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</si>
  <si>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</si>
  <si>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</si>
  <si>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</si>
  <si>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</si>
  <si>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</si>
  <si>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</si>
  <si>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</si>
  <si>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</si>
  <si>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</si>
  <si>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</si>
  <si>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</si>
  <si>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</si>
  <si>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</si>
  <si>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</si>
  <si>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</si>
  <si>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</si>
  <si>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</si>
  <si>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</si>
  <si>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</si>
  <si>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</si>
  <si>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</si>
  <si>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</si>
  <si>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</si>
  <si>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</si>
  <si>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</si>
  <si>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</si>
  <si>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rFont val="ＭＳ ゴシック"/>
        <family val="3"/>
        <charset val="128"/>
      </rPr>
      <t>① 有形固定資産減価償却率</t>
    </r>
    <r>
      <rPr>
        <sz val="11"/>
        <rFont val="ＭＳ ゴシック"/>
        <family val="3"/>
        <charset val="128"/>
      </rPr>
      <t xml:space="preserve">
　今後は施設の老朽化が進むことからストックマネジメントによる維持、改築・更新など適切な管理が必要となる。
</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phoneticPr fontId="4"/>
  </si>
  <si>
    <t>　経営の健全性・効率性については、ほとんどの数値が類似団体に比し、低い数値となり、接続率の向上による収入確保や、経営の効率化による支出の削減が必要である。
　また、施設について、流域接続による統廃合を行い、効率化に努める必要がある。
　なお、本市の下水道事業においては、公共下水道、特定環境保全公共下水道、農業集落排水，浄化槽事業を一体的に整備しており、総合的な分析を行う必要がある。</t>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9" eb="93">
      <t>リュウイキセツゾク</t>
    </rPh>
    <rPh sb="96" eb="99">
      <t>トウハイゴウ</t>
    </rPh>
    <rPh sb="100" eb="101">
      <t>オコナ</t>
    </rPh>
    <rPh sb="103" eb="106">
      <t>コウリツカ</t>
    </rPh>
    <rPh sb="107" eb="108">
      <t>ツト</t>
    </rPh>
    <rPh sb="110" eb="112">
      <t>ヒツヨウ</t>
    </rPh>
    <phoneticPr fontId="4"/>
  </si>
  <si>
    <r>
      <rPr>
        <b/>
        <sz val="11"/>
        <color theme="1"/>
        <rFont val="ＭＳ ゴシック"/>
        <family val="3"/>
        <charset val="128"/>
      </rPr>
      <t xml:space="preserve">① 経常収支比率
</t>
    </r>
    <r>
      <rPr>
        <sz val="11"/>
        <color theme="1"/>
        <rFont val="ＭＳ ゴシック"/>
        <family val="3"/>
        <charset val="128"/>
      </rPr>
      <t xml:space="preserve">　類似団体に比し、低い水準である。
　今後施設の老朽化が進むことによる維持費の増加が見込まれ、より厳しい経営状況が予想される。
　更なる経営の効率化に努める必要がある。
</t>
    </r>
    <r>
      <rPr>
        <b/>
        <sz val="11"/>
        <color theme="1"/>
        <rFont val="ＭＳ ゴシック"/>
        <family val="3"/>
        <charset val="128"/>
      </rPr>
      <t xml:space="preserve">② 累積欠損金比率
</t>
    </r>
    <r>
      <rPr>
        <sz val="11"/>
        <color theme="1"/>
        <rFont val="ＭＳ ゴシック"/>
        <family val="3"/>
        <charset val="128"/>
      </rPr>
      <t>　類似団体に比し数値が高い状況にあるため、引き続き使用料収入の確保と維持管理費の削減に努め、経営の効率化を図っていく必要がある。</t>
    </r>
    <r>
      <rPr>
        <b/>
        <sz val="11"/>
        <color theme="1"/>
        <rFont val="ＭＳ ゴシック"/>
        <family val="3"/>
        <charset val="128"/>
      </rPr>
      <t xml:space="preserve">
④ 企業債残高対事業規模比率
</t>
    </r>
    <r>
      <rPr>
        <sz val="11"/>
        <color theme="1"/>
        <rFont val="ＭＳ ゴシック"/>
        <family val="3"/>
        <charset val="128"/>
      </rPr>
      <t xml:space="preserve">　類似団体に比し整備開始時期が遅く、新規整備を進めると同時に施設の老朽化による改築・更新を実施しているため高い水準にあることから、引き続き、計画的な整備を進めるなど企業債残高の削減に取り組む必要がある。
</t>
    </r>
    <r>
      <rPr>
        <b/>
        <sz val="11"/>
        <color theme="1"/>
        <rFont val="ＭＳ ゴシック"/>
        <family val="3"/>
        <charset val="128"/>
      </rPr>
      <t>⑤ 経費回収率</t>
    </r>
    <r>
      <rPr>
        <sz val="11"/>
        <color theme="1"/>
        <rFont val="ＭＳ ゴシック"/>
        <family val="3"/>
        <charset val="128"/>
      </rPr>
      <t xml:space="preserve">
　類似団体に比し低い水準にあり、今後も人口減少、節水意識の高まりなどから使用料収入は減少傾向にあると考えられるため、引き続き接続促進に努め使用料収入を確保するとともに、維持管理費を削減し、回収率の向上に努める。
</t>
    </r>
    <r>
      <rPr>
        <b/>
        <sz val="11"/>
        <color theme="1"/>
        <rFont val="ＭＳ ゴシック"/>
        <family val="3"/>
        <charset val="128"/>
      </rPr>
      <t>⑥ 汚水処理原価</t>
    </r>
    <r>
      <rPr>
        <sz val="11"/>
        <color theme="1"/>
        <rFont val="ＭＳ ゴシック"/>
        <family val="3"/>
        <charset val="128"/>
      </rPr>
      <t xml:space="preserve">
　類似団体に比し、下水道整備区域が広域で多くの設備を必要とするため、資本費が高額となることが高い要因である。総合的な汚水処理事業の推進などにより、削減に取り組んでいる。</t>
    </r>
    <rPh sb="67" eb="69">
      <t>ケイエイ</t>
    </rPh>
    <rPh sb="86" eb="88">
      <t>キギョウ</t>
    </rPh>
    <rPh sb="88" eb="89">
      <t>サイ</t>
    </rPh>
    <rPh sb="89" eb="91">
      <t>ザンダカ</t>
    </rPh>
    <rPh sb="91" eb="92">
      <t>タイ</t>
    </rPh>
    <rPh sb="92" eb="94">
      <t>ジギョウ</t>
    </rPh>
    <rPh sb="169" eb="171">
      <t>キボ</t>
    </rPh>
    <rPh sb="171" eb="173">
      <t>ヒリツ</t>
    </rPh>
    <rPh sb="285" eb="289">
      <t>ルイジダンタイ</t>
    </rPh>
    <rPh sb="290" eb="291">
      <t>ヒ</t>
    </rPh>
    <rPh sb="292" eb="293">
      <t>ヒク</t>
    </rPh>
    <rPh sb="294" eb="296">
      <t>スイジュン</t>
    </rPh>
    <rPh sb="392" eb="394">
      <t>オスイ</t>
    </rPh>
    <rPh sb="394" eb="396">
      <t>ショリ</t>
    </rPh>
    <rPh sb="396" eb="398">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</si>
</sst>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75-4466-BD33-384758FC79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575-4466-BD33-384758FC79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39.5</c:v>
                </c:pt>
                <c:pt idx="1">
                  <c:v>38.299999999999997</c:v>
                </c:pt>
                <c:pt idx="2">
                  <c:v>37.799999999999997</c:v>
                </c:pt>
                <c:pt idx="3">
                  <c:v>37.4</c:v>
                </c:pt>
                <c:pt idx="4">
                  <c:v>29.4</c:v>
                </c:pt>
              </c:numCache>
            </c:numRef>
          </c:val>
          <c:extLst>
            <c:ext xmlns:c16="http://schemas.microsoft.com/office/drawing/2014/chart" uri="{C3380CC4-5D6E-409C-BE32-E72D297353CC}">
              <c16:uniqueId val="{00000000-ACAA-40FF-BFE0-5846E7436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ACAA-40FF-BFE0-5846E7436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67.31</c:v>
                </c:pt>
                <c:pt idx="1">
                  <c:v>68.290000000000006</c:v>
                </c:pt>
                <c:pt idx="2">
                  <c:v>69.209999999999994</c:v>
                </c:pt>
                <c:pt idx="3">
                  <c:v>70.02</c:v>
                </c:pt>
                <c:pt idx="4">
                  <c:v>70.569999999999993</c:v>
                </c:pt>
              </c:numCache>
            </c:numRef>
          </c:val>
          <c:extLst>
            <c:ext xmlns:c16="http://schemas.microsoft.com/office/drawing/2014/chart" uri="{C3380CC4-5D6E-409C-BE32-E72D297353CC}">
              <c16:uniqueId val="{00000000-1479-4DBC-8880-2F05BD94EF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1479-4DBC-8880-2F05BD94EF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74.63</c:v>
                </c:pt>
                <c:pt idx="1">
                  <c:v>71.31</c:v>
                </c:pt>
                <c:pt idx="2">
                  <c:v>70.19</c:v>
                </c:pt>
                <c:pt idx="3">
                  <c:v>66.45</c:v>
                </c:pt>
                <c:pt idx="4">
                  <c:v>66.540000000000006</c:v>
                </c:pt>
              </c:numCache>
            </c:numRef>
          </c:val>
          <c:extLst>
            <c:ext xmlns:c16="http://schemas.microsoft.com/office/drawing/2014/chart" uri="{C3380CC4-5D6E-409C-BE32-E72D297353CC}">
              <c16:uniqueId val="{00000000-2AF9-4C4A-8C18-C530F1A87D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2AF9-4C4A-8C18-C530F1A87D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27.33</c:v>
                </c:pt>
                <c:pt idx="1">
                  <c:v>29.28</c:v>
                </c:pt>
                <c:pt idx="2">
                  <c:v>31.14</c:v>
                </c:pt>
                <c:pt idx="3">
                  <c:v>33.14</c:v>
                </c:pt>
                <c:pt idx="4">
                  <c:v>34.700000000000003</c:v>
                </c:pt>
              </c:numCache>
            </c:numRef>
          </c:val>
          <c:extLst>
            <c:ext xmlns:c16="http://schemas.microsoft.com/office/drawing/2014/chart" uri="{C3380CC4-5D6E-409C-BE32-E72D297353CC}">
              <c16:uniqueId val="{00000000-3BE9-48C1-A768-A18A666778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BE9-48C1-A768-A18A666778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C7-4B47-B438-F34A7D0814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DC7-4B47-B438-F34A7D0814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653.08000000000004</c:v>
                </c:pt>
                <c:pt idx="1">
                  <c:v>735.29</c:v>
                </c:pt>
                <c:pt idx="2">
                  <c:v>834.26</c:v>
                </c:pt>
                <c:pt idx="3">
                  <c:v>974.32</c:v>
                </c:pt>
                <c:pt idx="4">
                  <c:v>1070.43</c:v>
                </c:pt>
              </c:numCache>
            </c:numRef>
          </c:val>
          <c:extLst>
            <c:ext xmlns:c16="http://schemas.microsoft.com/office/drawing/2014/chart" uri="{C3380CC4-5D6E-409C-BE32-E72D297353CC}">
              <c16:uniqueId val="{00000000-DDD0-467A-887E-22E6594A24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DDD0-467A-887E-22E6594A24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32.06</c:v>
                </c:pt>
                <c:pt idx="1">
                  <c:v>-4.29</c:v>
                </c:pt>
                <c:pt idx="2">
                  <c:v>-157.44999999999999</c:v>
                </c:pt>
                <c:pt idx="3">
                  <c:v>56.7</c:v>
                </c:pt>
                <c:pt idx="4">
                  <c:v>31.98</c:v>
                </c:pt>
              </c:numCache>
            </c:numRef>
          </c:val>
          <c:extLst>
            <c:ext xmlns:c16="http://schemas.microsoft.com/office/drawing/2014/chart" uri="{C3380CC4-5D6E-409C-BE32-E72D297353CC}">
              <c16:uniqueId val="{00000000-9D64-40D2-966D-6A46F852BE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9D64-40D2-966D-6A46F852BE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4398.34</c:v>
                </c:pt>
                <c:pt idx="1">
                  <c:v>4075.38</c:v>
                </c:pt>
                <c:pt idx="2">
                  <c:v>3624.23</c:v>
                </c:pt>
                <c:pt idx="3">
                  <c:v>3771.79</c:v>
                </c:pt>
                <c:pt idx="4">
                  <c:v>3525.03</c:v>
                </c:pt>
              </c:numCache>
            </c:numRef>
          </c:val>
          <c:extLst>
            <c:ext xmlns:c16="http://schemas.microsoft.com/office/drawing/2014/chart" uri="{C3380CC4-5D6E-409C-BE32-E72D297353CC}">
              <c16:uniqueId val="{00000000-7EE4-4995-902F-F63A9894B0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7EE4-4995-902F-F63A9894B0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50.65</c:v>
                </c:pt>
                <c:pt idx="1">
                  <c:v>48.8</c:v>
                </c:pt>
                <c:pt idx="2">
                  <c:v>48.54</c:v>
                </c:pt>
                <c:pt idx="3">
                  <c:v>45.02</c:v>
                </c:pt>
                <c:pt idx="4">
                  <c:v>45.55</c:v>
                </c:pt>
              </c:numCache>
            </c:numRef>
          </c:val>
          <c:extLst>
            <c:ext xmlns:c16="http://schemas.microsoft.com/office/drawing/2014/chart" uri="{C3380CC4-5D6E-409C-BE32-E72D297353CC}">
              <c16:uniqueId val="{00000000-C26A-4CE9-A7B7-2504A91298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C26A-4CE9-A7B7-2504A91298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327.07</c:v>
                </c:pt>
                <c:pt idx="1">
                  <c:v>342.61</c:v>
                </c:pt>
                <c:pt idx="2">
                  <c:v>343.45</c:v>
                </c:pt>
                <c:pt idx="3">
                  <c:v>366.68</c:v>
                </c:pt>
                <c:pt idx="4">
                  <c:v>341.22</c:v>
                </c:pt>
              </c:numCache>
            </c:numRef>
          </c:val>
          <c:extLst>
            <c:ext xmlns:c16="http://schemas.microsoft.com/office/drawing/2014/chart" uri="{C3380CC4-5D6E-409C-BE32-E72D297353CC}">
              <c16:uniqueId val="{00000000-CCEF-4558-9F37-DD5F526BEC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CCEF-4558-9F37-DD5F526BEC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2" zoomScaleNormal="100" workbookViewId="0">
      <selection activeCell="BL16" sqref="BL16:BZ44"/>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8000000000000007"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8000000000000007"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29" t="str">
        <f>データ!H6</f>
        <v>新潟県　新潟市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8"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761503</v>
      </c>
      <c r="AM8" s="36"/>
      <c r="AN8" s="36"/>
      <c r="AO8" s="36"/>
      <c r="AP8" s="36"/>
      <c r="AQ8" s="36"/>
      <c r="AR8" s="36"/>
      <c r="AS8" s="36"/>
      <c r="AT8" s="37">
        <f>データ!T6</f>
        <v>725.99</v>
      </c>
      <c r="AU8" s="37"/>
      <c r="AV8" s="37"/>
      <c r="AW8" s="37"/>
      <c r="AX8" s="37"/>
      <c r="AY8" s="37"/>
      <c r="AZ8" s="37"/>
      <c r="BA8" s="37"/>
      <c r="BB8" s="37">
        <f>データ!U6</f>
        <v>1048.92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8"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8" customHeight="1" x14ac:dyDescent="0.2">
      <c r="A10" s="2"/>
      <c r="B10" s="37" t="str">
        <f>データ!N6</f>
        <v>-</v>
      </c>
      <c r="C10" s="37"/>
      <c r="D10" s="37"/>
      <c r="E10" s="37"/>
      <c r="F10" s="37"/>
      <c r="G10" s="37"/>
      <c r="H10" s="37"/>
      <c r="I10" s="37">
        <f>データ!O6</f>
        <v>34.24</v>
      </c>
      <c r="J10" s="37"/>
      <c r="K10" s="37"/>
      <c r="L10" s="37"/>
      <c r="M10" s="37"/>
      <c r="N10" s="37"/>
      <c r="O10" s="37"/>
      <c r="P10" s="37">
        <f>データ!P6</f>
        <v>2.73</v>
      </c>
      <c r="Q10" s="37"/>
      <c r="R10" s="37"/>
      <c r="S10" s="37"/>
      <c r="T10" s="37"/>
      <c r="U10" s="37"/>
      <c r="V10" s="37"/>
      <c r="W10" s="37">
        <f>データ!Q6</f>
        <v>93.7</v>
      </c>
      <c r="X10" s="37"/>
      <c r="Y10" s="37"/>
      <c r="Z10" s="37"/>
      <c r="AA10" s="37"/>
      <c r="AB10" s="37"/>
      <c r="AC10" s="37"/>
      <c r="AD10" s="36">
        <f>データ!R6</f>
        <v>3047</v>
      </c>
      <c r="AE10" s="36"/>
      <c r="AF10" s="36"/>
      <c r="AG10" s="36"/>
      <c r="AH10" s="36"/>
      <c r="AI10" s="36"/>
      <c r="AJ10" s="36"/>
      <c r="AK10" s="2"/>
      <c r="AL10" s="36">
        <f>データ!V6</f>
        <v>20719</v>
      </c>
      <c r="AM10" s="36"/>
      <c r="AN10" s="36"/>
      <c r="AO10" s="36"/>
      <c r="AP10" s="36"/>
      <c r="AQ10" s="36"/>
      <c r="AR10" s="36"/>
      <c r="AS10" s="36"/>
      <c r="AT10" s="37">
        <f>データ!W6</f>
        <v>10.39</v>
      </c>
      <c r="AU10" s="37"/>
      <c r="AV10" s="37"/>
      <c r="AW10" s="37"/>
      <c r="AX10" s="37"/>
      <c r="AY10" s="37"/>
      <c r="AZ10" s="37"/>
      <c r="BA10" s="37"/>
      <c r="BB10" s="37">
        <f>データ!X6</f>
        <v>1994.13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6"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6"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6"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6"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FZJWDR3TFiNynq8vSYhJaPYjAxybDSM/0ROuk7PoNodw+dTCYYsk4LYxwzX9mxtcOsAdVfO1JruhdVFi9qP8A==" saltValue="mjOdcKTGkwm3JO9CldFa1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2"/>
  <cols>
    <col min="2" max="144" width="11.89843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151009</v>
      </c>
      <c r="D6" s="19">
        <f t="shared" si="3"/>
        <v>46</v>
      </c>
      <c r="E6" s="19">
        <f t="shared" si="3"/>
        <v>17</v>
      </c>
      <c r="F6" s="19">
        <f t="shared" si="3"/>
        <v>4</v>
      </c>
      <c r="G6" s="19">
        <f t="shared" si="3"/>
        <v>0</v>
      </c>
      <c r="H6" s="19" t="str">
        <f t="shared" si="3"/>
        <v>新潟県　新潟市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34.24</v>
      </c>
      <c r="P6" s="20">
        <f t="shared" si="3"/>
        <v>2.73</v>
      </c>
      <c r="Q6" s="20">
        <f t="shared" si="3"/>
        <v>93.7</v>
      </c>
      <c r="R6" s="20">
        <f t="shared" si="3"/>
        <v>3047</v>
      </c>
      <c r="S6" s="20">
        <f t="shared" si="3"/>
        <v>761503</v>
      </c>
      <c r="T6" s="20">
        <f t="shared" si="3"/>
        <v>725.99</v>
      </c>
      <c r="U6" s="20">
        <f t="shared" si="3"/>
        <v>1048.92</v>
      </c>
      <c r="V6" s="20">
        <f t="shared" si="3"/>
        <v>20719</v>
      </c>
      <c r="W6" s="20">
        <f t="shared" si="3"/>
        <v>10.39</v>
      </c>
      <c r="X6" s="20">
        <f t="shared" si="3"/>
        <v>1994.13</v>
      </c>
      <c r="Y6" s="21">
        <f>IF(Y7="",NA(),Y7)</f>
        <v>74.63</v>
      </c>
      <c r="Z6" s="21">
        <f t="shared" ref="Z6:AH6" si="4">IF(Z7="",NA(),Z7)</f>
        <v>71.31</v>
      </c>
      <c r="AA6" s="21">
        <f t="shared" si="4"/>
        <v>70.19</v>
      </c>
      <c r="AB6" s="21">
        <f t="shared" si="4"/>
        <v>66.45</v>
      </c>
      <c r="AC6" s="21">
        <f t="shared" si="4"/>
        <v>66.540000000000006</v>
      </c>
      <c r="AD6" s="21">
        <f t="shared" si="4"/>
        <v>102.7</v>
      </c>
      <c r="AE6" s="21">
        <f t="shared" si="4"/>
        <v>104.11</v>
      </c>
      <c r="AF6" s="21">
        <f t="shared" si="4"/>
        <v>101.98</v>
      </c>
      <c r="AG6" s="21">
        <f t="shared" si="4"/>
        <v>102.68</v>
      </c>
      <c r="AH6" s="21">
        <f t="shared" si="4"/>
        <v>103.79</v>
      </c>
      <c r="AI6" s="20" t="str">
        <f>IF(AI7="","",IF(AI7="-","【-】","【"&amp;SUBSTITUTE(TEXT(AI7,"#,##0.00"),"-","△")&amp;"】"))</f>
        <v>【105.07】</v>
      </c>
      <c r="AJ6" s="21">
        <f>IF(AJ7="",NA(),AJ7)</f>
        <v>653.08000000000004</v>
      </c>
      <c r="AK6" s="21">
        <f t="shared" ref="AK6:AS6" si="5">IF(AK7="",NA(),AK7)</f>
        <v>735.29</v>
      </c>
      <c r="AL6" s="21">
        <f t="shared" si="5"/>
        <v>834.26</v>
      </c>
      <c r="AM6" s="21">
        <f t="shared" si="5"/>
        <v>974.32</v>
      </c>
      <c r="AN6" s="21">
        <f t="shared" si="5"/>
        <v>1070.43</v>
      </c>
      <c r="AO6" s="21">
        <f t="shared" si="5"/>
        <v>48.2</v>
      </c>
      <c r="AP6" s="21">
        <f t="shared" si="5"/>
        <v>46.91</v>
      </c>
      <c r="AQ6" s="21">
        <f t="shared" si="5"/>
        <v>52.27</v>
      </c>
      <c r="AR6" s="21">
        <f t="shared" si="5"/>
        <v>58.68</v>
      </c>
      <c r="AS6" s="21">
        <f t="shared" si="5"/>
        <v>53.87</v>
      </c>
      <c r="AT6" s="20" t="str">
        <f>IF(AT7="","",IF(AT7="-","【-】","【"&amp;SUBSTITUTE(TEXT(AT7,"#,##0.00"),"-","△")&amp;"】"))</f>
        <v>【63.54】</v>
      </c>
      <c r="AU6" s="21">
        <f>IF(AU7="",NA(),AU7)</f>
        <v>32.06</v>
      </c>
      <c r="AV6" s="21">
        <f t="shared" ref="AV6:BD6" si="6">IF(AV7="",NA(),AV7)</f>
        <v>-4.29</v>
      </c>
      <c r="AW6" s="21">
        <f t="shared" si="6"/>
        <v>-157.44999999999999</v>
      </c>
      <c r="AX6" s="21">
        <f t="shared" si="6"/>
        <v>56.7</v>
      </c>
      <c r="AY6" s="21">
        <f t="shared" si="6"/>
        <v>31.98</v>
      </c>
      <c r="AZ6" s="21">
        <f t="shared" si="6"/>
        <v>46.85</v>
      </c>
      <c r="BA6" s="21">
        <f t="shared" si="6"/>
        <v>44.35</v>
      </c>
      <c r="BB6" s="21">
        <f t="shared" si="6"/>
        <v>41.51</v>
      </c>
      <c r="BC6" s="21">
        <f t="shared" si="6"/>
        <v>45.01</v>
      </c>
      <c r="BD6" s="21">
        <f t="shared" si="6"/>
        <v>46.37</v>
      </c>
      <c r="BE6" s="20" t="str">
        <f>IF(BE7="","",IF(BE7="-","【-】","【"&amp;SUBSTITUTE(TEXT(BE7,"#,##0.00"),"-","△")&amp;"】"))</f>
        <v>【50.90】</v>
      </c>
      <c r="BF6" s="21">
        <f>IF(BF7="",NA(),BF7)</f>
        <v>4398.34</v>
      </c>
      <c r="BG6" s="21">
        <f t="shared" ref="BG6:BO6" si="7">IF(BG7="",NA(),BG7)</f>
        <v>4075.38</v>
      </c>
      <c r="BH6" s="21">
        <f t="shared" si="7"/>
        <v>3624.23</v>
      </c>
      <c r="BI6" s="21">
        <f t="shared" si="7"/>
        <v>3771.79</v>
      </c>
      <c r="BJ6" s="21">
        <f t="shared" si="7"/>
        <v>3525.03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50.65</v>
      </c>
      <c r="BR6" s="21">
        <f t="shared" ref="BR6:BZ6" si="8">IF(BR7="",NA(),BR7)</f>
        <v>48.8</v>
      </c>
      <c r="BS6" s="21">
        <f t="shared" si="8"/>
        <v>48.54</v>
      </c>
      <c r="BT6" s="21">
        <f t="shared" si="8"/>
        <v>45.02</v>
      </c>
      <c r="BU6" s="21">
        <f t="shared" si="8"/>
        <v>45.55</v>
      </c>
      <c r="BV6" s="21">
        <f t="shared" si="8"/>
        <v>82.88</v>
      </c>
      <c r="BW6" s="21">
        <f t="shared" si="8"/>
        <v>82.53</v>
      </c>
      <c r="BX6" s="21">
        <f t="shared" si="8"/>
        <v>81.81</v>
      </c>
      <c r="BY6" s="21">
        <f t="shared" si="8"/>
        <v>82.27</v>
      </c>
      <c r="BZ6" s="21">
        <f t="shared" si="8"/>
        <v>80.36</v>
      </c>
      <c r="CA6" s="20" t="str">
        <f>IF(CA7="","",IF(CA7="-","【-】","【"&amp;SUBSTITUTE(TEXT(CA7,"#,##0.00"),"-","△")&amp;"】"))</f>
        <v>【72.92】</v>
      </c>
      <c r="CB6" s="21">
        <f>IF(CB7="",NA(),CB7)</f>
        <v>327.07</v>
      </c>
      <c r="CC6" s="21">
        <f t="shared" ref="CC6:CK6" si="9">IF(CC7="",NA(),CC7)</f>
        <v>342.61</v>
      </c>
      <c r="CD6" s="21">
        <f t="shared" si="9"/>
        <v>343.45</v>
      </c>
      <c r="CE6" s="21">
        <f t="shared" si="9"/>
        <v>366.68</v>
      </c>
      <c r="CF6" s="21">
        <f t="shared" si="9"/>
        <v>341.22</v>
      </c>
      <c r="CG6" s="21">
        <f t="shared" si="9"/>
        <v>187.76</v>
      </c>
      <c r="CH6" s="21">
        <f t="shared" si="9"/>
        <v>190.48</v>
      </c>
      <c r="CI6" s="21">
        <f t="shared" si="9"/>
        <v>193.59</v>
      </c>
      <c r="CJ6" s="21">
        <f t="shared" si="9"/>
        <v>194.42</v>
      </c>
      <c r="CK6" s="21">
        <f t="shared" si="9"/>
        <v>201.33</v>
      </c>
      <c r="CL6" s="20" t="str">
        <f>IF(CL7="","",IF(CL7="-","【-】","【"&amp;SUBSTITUTE(TEXT(CL7,"#,##0.00"),"-","△")&amp;"】"))</f>
        <v>【225.78】</v>
      </c>
      <c r="CM6" s="21">
        <f>IF(CM7="",NA(),CM7)</f>
        <v>39.5</v>
      </c>
      <c r="CN6" s="21">
        <f t="shared" ref="CN6:CV6" si="10">IF(CN7="",NA(),CN7)</f>
        <v>38.299999999999997</v>
      </c>
      <c r="CO6" s="21">
        <f t="shared" si="10"/>
        <v>37.799999999999997</v>
      </c>
      <c r="CP6" s="21">
        <f t="shared" si="10"/>
        <v>37.4</v>
      </c>
      <c r="CQ6" s="21">
        <f t="shared" si="10"/>
        <v>29.4</v>
      </c>
      <c r="CR6" s="21">
        <f t="shared" si="10"/>
        <v>45.87</v>
      </c>
      <c r="CS6" s="21">
        <f t="shared" si="10"/>
        <v>44.24</v>
      </c>
      <c r="CT6" s="21">
        <f t="shared" si="10"/>
        <v>45.3</v>
      </c>
      <c r="CU6" s="21">
        <f t="shared" si="10"/>
        <v>45.6</v>
      </c>
      <c r="CV6" s="21">
        <f t="shared" si="10"/>
        <v>44.79</v>
      </c>
      <c r="CW6" s="20" t="str">
        <f>IF(CW7="","",IF(CW7="-","【-】","【"&amp;SUBSTITUTE(TEXT(CW7,"#,##0.00"),"-","△")&amp;"】"))</f>
        <v>【43.17】</v>
      </c>
      <c r="CX6" s="21">
        <f>IF(CX7="",NA(),CX7)</f>
        <v>67.31</v>
      </c>
      <c r="CY6" s="21">
        <f t="shared" ref="CY6:DG6" si="11">IF(CY7="",NA(),CY7)</f>
        <v>68.290000000000006</v>
      </c>
      <c r="CZ6" s="21">
        <f t="shared" si="11"/>
        <v>69.209999999999994</v>
      </c>
      <c r="DA6" s="21">
        <f t="shared" si="11"/>
        <v>70.02</v>
      </c>
      <c r="DB6" s="21">
        <f t="shared" si="11"/>
        <v>70.569999999999993</v>
      </c>
      <c r="DC6" s="21">
        <f t="shared" si="11"/>
        <v>87.65</v>
      </c>
      <c r="DD6" s="21">
        <f t="shared" si="11"/>
        <v>88.15</v>
      </c>
      <c r="DE6" s="21">
        <f t="shared" si="11"/>
        <v>88.37</v>
      </c>
      <c r="DF6" s="21">
        <f t="shared" si="11"/>
        <v>88.66</v>
      </c>
      <c r="DG6" s="21">
        <f t="shared" si="11"/>
        <v>88.68</v>
      </c>
      <c r="DH6" s="20" t="str">
        <f>IF(DH7="","",IF(DH7="-","【-】","【"&amp;SUBSTITUTE(TEXT(DH7,"#,##0.00"),"-","△")&amp;"】"))</f>
        <v>【86.31】</v>
      </c>
      <c r="DI6" s="21">
        <f>IF(DI7="",NA(),DI7)</f>
        <v>27.33</v>
      </c>
      <c r="DJ6" s="21">
        <f t="shared" ref="DJ6:DR6" si="12">IF(DJ7="",NA(),DJ7)</f>
        <v>29.28</v>
      </c>
      <c r="DK6" s="21">
        <f t="shared" si="12"/>
        <v>31.14</v>
      </c>
      <c r="DL6" s="21">
        <f t="shared" si="12"/>
        <v>33.14</v>
      </c>
      <c r="DM6" s="21">
        <f t="shared" si="12"/>
        <v>34.700000000000003</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151009</v>
      </c>
      <c r="D7" s="23">
        <v>46</v>
      </c>
      <c r="E7" s="23">
        <v>17</v>
      </c>
      <c r="F7" s="23">
        <v>4</v>
      </c>
      <c r="G7" s="23">
        <v>0</v>
      </c>
      <c r="H7" s="23" t="s">
        <v>96</v>
      </c>
      <c r="I7" s="23" t="s">
        <v>97</v>
      </c>
      <c r="J7" s="23" t="s">
        <v>98</v>
      </c>
      <c r="K7" s="23" t="s">
        <v>99</v>
      </c>
      <c r="L7" s="23" t="s">
        <v>100</v>
      </c>
      <c r="M7" s="23" t="s">
        <v>101</v>
      </c>
      <c r="N7" s="24" t="s">
        <v>102</v>
      </c>
      <c r="O7" s="24">
        <v>34.24</v>
      </c>
      <c r="P7" s="24">
        <v>2.73</v>
      </c>
      <c r="Q7" s="24">
        <v>93.7</v>
      </c>
      <c r="R7" s="24">
        <v>3047</v>
      </c>
      <c r="S7" s="24">
        <v>761503</v>
      </c>
      <c r="T7" s="24">
        <v>725.99</v>
      </c>
      <c r="U7" s="24">
        <v>1048.92</v>
      </c>
      <c r="V7" s="24">
        <v>20719</v>
      </c>
      <c r="W7" s="24">
        <v>10.39</v>
      </c>
      <c r="X7" s="24">
        <v>1994.13</v>
      </c>
      <c r="Y7" s="24">
        <v>74.63</v>
      </c>
      <c r="Z7" s="24">
        <v>71.31</v>
      </c>
      <c r="AA7" s="24">
        <v>70.19</v>
      </c>
      <c r="AB7" s="24">
        <v>66.45</v>
      </c>
      <c r="AC7" s="24">
        <v>66.540000000000006</v>
      </c>
      <c r="AD7" s="24">
        <v>102.7</v>
      </c>
      <c r="AE7" s="24">
        <v>104.11</v>
      </c>
      <c r="AF7" s="24">
        <v>101.98</v>
      </c>
      <c r="AG7" s="24">
        <v>102.68</v>
      </c>
      <c r="AH7" s="24">
        <v>103.79</v>
      </c>
      <c r="AI7" s="24">
        <v>105.07</v>
      </c>
      <c r="AJ7" s="24">
        <v>653.08000000000004</v>
      </c>
      <c r="AK7" s="24">
        <v>735.29</v>
      </c>
      <c r="AL7" s="24">
        <v>834.26</v>
      </c>
      <c r="AM7" s="24">
        <v>974.32</v>
      </c>
      <c r="AN7" s="24">
        <v>1070.43</v>
      </c>
      <c r="AO7" s="24">
        <v>48.2</v>
      </c>
      <c r="AP7" s="24">
        <v>46.91</v>
      </c>
      <c r="AQ7" s="24">
        <v>52.27</v>
      </c>
      <c r="AR7" s="24">
        <v>58.68</v>
      </c>
      <c r="AS7" s="24">
        <v>53.87</v>
      </c>
      <c r="AT7" s="24">
        <v>63.54</v>
      </c>
      <c r="AU7" s="24">
        <v>32.06</v>
      </c>
      <c r="AV7" s="24">
        <v>-4.29</v>
      </c>
      <c r="AW7" s="24">
        <v>-157.44999999999999</v>
      </c>
      <c r="AX7" s="24">
        <v>56.7</v>
      </c>
      <c r="AY7" s="24">
        <v>31.98</v>
      </c>
      <c r="AZ7" s="24">
        <v>46.85</v>
      </c>
      <c r="BA7" s="24">
        <v>44.35</v>
      </c>
      <c r="BB7" s="24">
        <v>41.51</v>
      </c>
      <c r="BC7" s="24">
        <v>45.01</v>
      </c>
      <c r="BD7" s="24">
        <v>46.37</v>
      </c>
      <c r="BE7" s="24">
        <v>50.9</v>
      </c>
      <c r="BF7" s="24">
        <v>4398.34</v>
      </c>
      <c r="BG7" s="24">
        <v>4075.38</v>
      </c>
      <c r="BH7" s="24">
        <v>3624.23</v>
      </c>
      <c r="BI7" s="24">
        <v>3771.79</v>
      </c>
      <c r="BJ7" s="24">
        <v>3525.03</v>
      </c>
      <c r="BK7" s="24">
        <v>1268.6300000000001</v>
      </c>
      <c r="BL7" s="24">
        <v>1283.69</v>
      </c>
      <c r="BM7" s="24">
        <v>1160.22</v>
      </c>
      <c r="BN7" s="24">
        <v>1141.98</v>
      </c>
      <c r="BO7" s="24">
        <v>1062.58</v>
      </c>
      <c r="BP7" s="24">
        <v>1099.1500000000001</v>
      </c>
      <c r="BQ7" s="24">
        <v>50.65</v>
      </c>
      <c r="BR7" s="24">
        <v>48.8</v>
      </c>
      <c r="BS7" s="24">
        <v>48.54</v>
      </c>
      <c r="BT7" s="24">
        <v>45.02</v>
      </c>
      <c r="BU7" s="24">
        <v>45.55</v>
      </c>
      <c r="BV7" s="24">
        <v>82.88</v>
      </c>
      <c r="BW7" s="24">
        <v>82.53</v>
      </c>
      <c r="BX7" s="24">
        <v>81.81</v>
      </c>
      <c r="BY7" s="24">
        <v>82.27</v>
      </c>
      <c r="BZ7" s="24">
        <v>80.36</v>
      </c>
      <c r="CA7" s="24">
        <v>72.92</v>
      </c>
      <c r="CB7" s="24">
        <v>327.07</v>
      </c>
      <c r="CC7" s="24">
        <v>342.61</v>
      </c>
      <c r="CD7" s="24">
        <v>343.45</v>
      </c>
      <c r="CE7" s="24">
        <v>366.68</v>
      </c>
      <c r="CF7" s="24">
        <v>341.22</v>
      </c>
      <c r="CG7" s="24">
        <v>187.76</v>
      </c>
      <c r="CH7" s="24">
        <v>190.48</v>
      </c>
      <c r="CI7" s="24">
        <v>193.59</v>
      </c>
      <c r="CJ7" s="24">
        <v>194.42</v>
      </c>
      <c r="CK7" s="24">
        <v>201.33</v>
      </c>
      <c r="CL7" s="24">
        <v>225.78</v>
      </c>
      <c r="CM7" s="24">
        <v>39.5</v>
      </c>
      <c r="CN7" s="24">
        <v>38.299999999999997</v>
      </c>
      <c r="CO7" s="24">
        <v>37.799999999999997</v>
      </c>
      <c r="CP7" s="24">
        <v>37.4</v>
      </c>
      <c r="CQ7" s="24">
        <v>29.4</v>
      </c>
      <c r="CR7" s="24">
        <v>45.87</v>
      </c>
      <c r="CS7" s="24">
        <v>44.24</v>
      </c>
      <c r="CT7" s="24">
        <v>45.3</v>
      </c>
      <c r="CU7" s="24">
        <v>45.6</v>
      </c>
      <c r="CV7" s="24">
        <v>44.79</v>
      </c>
      <c r="CW7" s="24">
        <v>43.17</v>
      </c>
      <c r="CX7" s="24">
        <v>67.31</v>
      </c>
      <c r="CY7" s="24">
        <v>68.290000000000006</v>
      </c>
      <c r="CZ7" s="24">
        <v>69.209999999999994</v>
      </c>
      <c r="DA7" s="24">
        <v>70.02</v>
      </c>
      <c r="DB7" s="24">
        <v>70.569999999999993</v>
      </c>
      <c r="DC7" s="24">
        <v>87.65</v>
      </c>
      <c r="DD7" s="24">
        <v>88.15</v>
      </c>
      <c r="DE7" s="24">
        <v>88.37</v>
      </c>
      <c r="DF7" s="24">
        <v>88.66</v>
      </c>
      <c r="DG7" s="24">
        <v>88.68</v>
      </c>
      <c r="DH7" s="24">
        <v>86.31</v>
      </c>
      <c r="DI7" s="24">
        <v>27.33</v>
      </c>
      <c r="DJ7" s="24">
        <v>29.28</v>
      </c>
      <c r="DK7" s="24">
        <v>31.14</v>
      </c>
      <c r="DL7" s="24">
        <v>33.14</v>
      </c>
      <c r="DM7" s="24">
        <v>34.700000000000003</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083C3CA-803E-4CCB-A86A-B822430A76C6}"/>
</file>

<file path=customXml/itemProps2.xml><?xml version="1.0" encoding="utf-8"?>
<ds:datastoreItem xmlns:ds="http://schemas.openxmlformats.org/officeDocument/2006/customXml" ds:itemID="{75033CDE-28F4-438E-91D6-50D1085FAA7E}"/>
</file>

<file path=customXml/itemProps3.xml><?xml version="1.0" encoding="utf-8"?>
<ds:datastoreItem xmlns:ds="http://schemas.openxmlformats.org/officeDocument/2006/customXml" ds:itemID="{F65CCEAD-D067-4E22-BCDF-361FA3FD96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2025-12-23T06:10:23Z</dcterms:created>
  <dcterms:modified xsi:type="dcterms:W3CDTF">2026-01-15T23:58:35Z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