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20040062\Desktop\20260116_経営比較分析表\回答【経営比較分析表】下水道事業\"/>
    </mc:Choice>
  </mc:AlternateContent>
  <xr:revisionPtr revIDLastSave="0" documentId="13_ncr:1_{475975C9-ADD8-4535-954E-3D20C39100CF}" xr6:coauthVersionLast="47" xr6:coauthVersionMax="47" xr10:uidLastSave="{00000000-0000-0000-0000-000000000000}"/>
  <workbookProtection workbookAlgorithmName="SHA-512" workbookHashValue="eH7B0NSESW37S2ilT2BjuW6KVG+yrxSkCJpxV8eBRJNhORfs6Y3EZb8U0+olxRNQRRi2Ru98V6OVzcsQgg/LQg==" workbookSaltValue="lWHJ5niAKWG4ynC8SFCTzQ==" workbookSpinCount="100000" lockStructure="1"/>
  <bookViews>
    <workbookView xWindow="20525" yWindow="-107" windowWidth="20848" windowHeight="118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I85" i="4"/>
  <c r="E85" i="4"/>
  <c r="I10" i="4"/>
  <c r="AL8" i="4"/>
  <c r="P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<sst xmlns="http://schemas.openxmlformats.org/spreadsheetml/2006/main" count="253" uniqueCount="116">
  <si>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</si>
  <si>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</si>
  <si>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</si>
  <si>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</si>
  <si>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</si>
  <si>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</si>
  <si>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</si>
  <si>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</si>
  <si>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</si>
  <si>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</si>
  <si>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</si>
  <si>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</si>
  <si>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</si>
  <si>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</si>
  <si>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</si>
  <si>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</si>
  <si>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</si>
  <si>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</si>
  <si>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</si>
  <si>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</si>
  <si>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</si>
  <si>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</si>
  <si>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</si>
  <si>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</si>
  <si>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</si>
  <si>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</si>
  <si>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</si>
  <si>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</si>
  <si>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</si>
  <si>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</si>
  <si>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</si>
  <si>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</si>
  <si>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</si>
  <si>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</si>
  <si>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</si>
  <si>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</si>
  <si>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</si>
  <si>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</si>
  <si>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</si>
  <si>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</si>
  <si>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</si>
  <si>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</si>
  <si>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</si>
  <si>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</si>
  <si>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</si>
  <si>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</si>
  <si>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</si>
  <si>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</si>
  <si>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</si>
  <si>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</si>
  <si>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</si>
  <si>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</si>
  <si>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</si>
  <si>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</si>
  <si>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</si>
  <si>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</si>
  <si>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</si>
  <si>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</si>
  <si>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</si>
  <si>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</si>
  <si>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</si>
  <si>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</si>
  <si>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</si>
  <si>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</si>
  <si>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</si>
  <si>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</si>
  <si>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</si>
  <si>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</si>
  <si>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</si>
  <si>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</si>
  <si>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</si>
  <si>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</si>
  <si>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</si>
  <si>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</si>
  <si>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</si>
  <si>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</si>
  <si>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</si>
  <si>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</si>
  <si>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</si>
  <si>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</si>
  <si>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</si>
  <si>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</si>
  <si>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</si>
  <si>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</si>
  <si>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</si>
  <si>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</si>
  <si>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</si>
  <si>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</si>
  <si>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</si>
  <si>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</si>
  <si>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</si>
  <si>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</si>
  <si>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</si>
  <si>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</si>
  <si>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</si>
  <si>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</si>
  <si>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</si>
  <si>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</si>
  <si>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下水道事業</t>
  </si>
  <si>
    <t>個別排水処理</t>
  </si>
  <si>
    <t>L3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</si>
  <si>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</si>
  <si>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</si>
  <si>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</si>
  <si>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</si>
  <si>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</si>
  <si>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</si>
  <si>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</si>
  <si>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</si>
  <si>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</si>
  <si>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</si>
  <si>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</si>
  <si>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</si>
  <si>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rFont val="ＭＳ ゴシック"/>
        <family val="3"/>
        <charset val="128"/>
      </rPr>
      <t>① 有形固定資産減価償却率</t>
    </r>
    <r>
      <rPr>
        <sz val="11"/>
        <rFont val="ＭＳ ゴシック"/>
        <family val="3"/>
        <charset val="128"/>
      </rPr>
      <t xml:space="preserve">
　他事業と同様に施設の老朽化が進むことから，ストックマネジメントによる維持、改築・更新など適切な管理が必要となる。</t>
    </r>
    <rPh sb="2" eb="4">
      <t>ユウケイ</t>
    </rPh>
    <rPh sb="4" eb="6">
      <t>コテイ</t>
    </rPh>
    <rPh sb="6" eb="8">
      <t>シサン</t>
    </rPh>
    <rPh sb="8" eb="10">
      <t>ゲンカ</t>
    </rPh>
    <rPh sb="10" eb="12">
      <t>ショウキャク</t>
    </rPh>
    <rPh sb="12" eb="13">
      <t>リツ</t>
    </rPh>
    <rPh sb="15" eb="16">
      <t>タ</t>
    </rPh>
    <rPh sb="16" eb="18">
      <t>ジギョウ</t>
    </rPh>
    <rPh sb="19" eb="21">
      <t>ドウヨウ</t>
    </rPh>
    <rPh sb="22" eb="24">
      <t>シセツ</t>
    </rPh>
    <rPh sb="25" eb="28">
      <t>ロウキュウカ</t>
    </rPh>
    <rPh sb="29" eb="30">
      <t>スス</t>
    </rPh>
    <rPh sb="49" eb="51">
      <t>イジ</t>
    </rPh>
    <rPh sb="52" eb="54">
      <t>カイチク</t>
    </rPh>
    <rPh sb="55" eb="57">
      <t>コウシン</t>
    </rPh>
    <rPh sb="59" eb="61">
      <t>テキセツ</t>
    </rPh>
    <rPh sb="62" eb="64">
      <t>カンリ</t>
    </rPh>
    <rPh sb="65" eb="67">
      <t>ヒツヨウ</t>
    </rPh>
    <phoneticPr fontId="4"/>
  </si>
  <si>
    <t>　本事業は、平成23年時に本市下水道中期ビジョン[改訂版]に基づき未普及地域の早期解消及び、地域の実情やニーズに合った最も効率的で持続可能な汚水処理施設の整備の推進のため取り組んだ事業であり、平成24年度以降は特定地域生活排水処理事業に移行している。
　なお、本市の下水道事業においては、公共下水道、特定環境保全公共下水道、農業集落排水、浄化槽事業を一体的に整備しており、総合的な分析を行う必要がある。</t>
    <rPh sb="1" eb="2">
      <t>ホン</t>
    </rPh>
    <rPh sb="2" eb="4">
      <t>ジギョウ</t>
    </rPh>
    <rPh sb="6" eb="8">
      <t>ヘイセイ</t>
    </rPh>
    <rPh sb="10" eb="11">
      <t>ネン</t>
    </rPh>
    <rPh sb="11" eb="12">
      <t>ジ</t>
    </rPh>
    <rPh sb="13" eb="15">
      <t>ホンシ</t>
    </rPh>
    <rPh sb="15" eb="18">
      <t>ゲスイドウ</t>
    </rPh>
    <rPh sb="18" eb="20">
      <t>チュウキ</t>
    </rPh>
    <rPh sb="25" eb="28">
      <t>カイテイバン</t>
    </rPh>
    <rPh sb="30" eb="31">
      <t>モト</t>
    </rPh>
    <rPh sb="33" eb="36">
      <t>ミフキュウ</t>
    </rPh>
    <rPh sb="36" eb="38">
      <t>チイキ</t>
    </rPh>
    <rPh sb="39" eb="41">
      <t>ソウキ</t>
    </rPh>
    <rPh sb="41" eb="43">
      <t>カイショウ</t>
    </rPh>
    <rPh sb="43" eb="44">
      <t>オヨ</t>
    </rPh>
    <rPh sb="46" eb="48">
      <t>チイキ</t>
    </rPh>
    <rPh sb="49" eb="51">
      <t>ジツジョウ</t>
    </rPh>
    <rPh sb="56" eb="57">
      <t>ア</t>
    </rPh>
    <rPh sb="59" eb="60">
      <t>モット</t>
    </rPh>
    <rPh sb="61" eb="64">
      <t>コウリツテキ</t>
    </rPh>
    <rPh sb="65" eb="67">
      <t>ジゾク</t>
    </rPh>
    <rPh sb="67" eb="69">
      <t>カノウ</t>
    </rPh>
    <rPh sb="70" eb="72">
      <t>オスイ</t>
    </rPh>
    <rPh sb="72" eb="74">
      <t>ショリ</t>
    </rPh>
    <rPh sb="74" eb="76">
      <t>シセツ</t>
    </rPh>
    <rPh sb="77" eb="79">
      <t>セイビ</t>
    </rPh>
    <rPh sb="80" eb="82">
      <t>スイシン</t>
    </rPh>
    <rPh sb="85" eb="86">
      <t>ト</t>
    </rPh>
    <rPh sb="87" eb="88">
      <t>ク</t>
    </rPh>
    <rPh sb="90" eb="92">
      <t>ジギョウ</t>
    </rPh>
    <rPh sb="96" eb="98">
      <t>ヘイセイ</t>
    </rPh>
    <rPh sb="100" eb="102">
      <t>ネンド</t>
    </rPh>
    <rPh sb="102" eb="104">
      <t>イコウ</t>
    </rPh>
    <rPh sb="105" eb="107">
      <t>トクテイ</t>
    </rPh>
    <rPh sb="107" eb="109">
      <t>チイキ</t>
    </rPh>
    <rPh sb="109" eb="111">
      <t>セイカツ</t>
    </rPh>
    <rPh sb="111" eb="113">
      <t>ハイスイ</t>
    </rPh>
    <rPh sb="113" eb="115">
      <t>ショリ</t>
    </rPh>
    <rPh sb="115" eb="117">
      <t>ジギョウ</t>
    </rPh>
    <rPh sb="118" eb="120">
      <t>イコウ</t>
    </rPh>
    <phoneticPr fontId="4"/>
  </si>
  <si>
    <r>
      <rPr>
        <b/>
        <sz val="11"/>
        <color theme="1"/>
        <rFont val="ＭＳ ゴシック"/>
        <family val="3"/>
        <charset val="128"/>
      </rPr>
      <t>① 経常収支比率　⑤ 経費回収率</t>
    </r>
    <r>
      <rPr>
        <sz val="11"/>
        <color theme="1"/>
        <rFont val="ＭＳ ゴシック"/>
        <family val="3"/>
        <charset val="128"/>
      </rPr>
      <t xml:space="preserve">
　経費を使用料収入で賄えていない状況にある。
　今後も低い水準となる見込みとなり、引き続き、維持管理費の効率化を図る必要がある。
</t>
    </r>
    <r>
      <rPr>
        <b/>
        <sz val="11"/>
        <color theme="1"/>
        <rFont val="ＭＳ ゴシック"/>
        <family val="3"/>
        <charset val="128"/>
      </rPr>
      <t xml:space="preserve">④ 企業債残高対事業規模比率
</t>
    </r>
    <r>
      <rPr>
        <sz val="11"/>
        <color theme="1"/>
        <rFont val="ＭＳ ゴシック"/>
        <family val="3"/>
        <charset val="128"/>
      </rPr>
      <t xml:space="preserve">　事業開始後10年程度であるため未償還残高が多く、類似団体に比し高い割合であると考えられる。
</t>
    </r>
    <rPh sb="2" eb="4">
      <t>ケイジョウ</t>
    </rPh>
    <rPh sb="4" eb="6">
      <t>シュウシ</t>
    </rPh>
    <rPh sb="6" eb="8">
      <t>ヒリツ</t>
    </rPh>
    <rPh sb="11" eb="13">
      <t>ケイヒ</t>
    </rPh>
    <rPh sb="13" eb="15">
      <t>カイシュウ</t>
    </rPh>
    <rPh sb="15" eb="16">
      <t>リツ</t>
    </rPh>
    <rPh sb="18" eb="20">
      <t>ケイヒ</t>
    </rPh>
    <rPh sb="27" eb="28">
      <t>マカナ</t>
    </rPh>
    <rPh sb="33" eb="35">
      <t>ジョウキョウ</t>
    </rPh>
    <rPh sb="41" eb="43">
      <t>コンゴ</t>
    </rPh>
    <rPh sb="44" eb="45">
      <t>ヒク</t>
    </rPh>
    <rPh sb="46" eb="48">
      <t>スイジュン</t>
    </rPh>
    <rPh sb="51" eb="53">
      <t>ミコ</t>
    </rPh>
    <rPh sb="92" eb="94">
      <t>キボ</t>
    </rPh>
    <rPh sb="94" eb="96">
      <t>ヒリツ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</si>
</sst>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B9-4E3C-A7CA-B230F3EF544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3B9-4E3C-A7CA-B230F3EF544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77.78</c:v>
                </c:pt>
                <c:pt idx="1">
                  <c:v>77.78</c:v>
                </c:pt>
                <c:pt idx="2">
                  <c:v>77.78</c:v>
                </c:pt>
                <c:pt idx="3">
                  <c:v>77.78</c:v>
                </c:pt>
                <c:pt idx="4">
                  <c:v>77.78</c:v>
                </c:pt>
              </c:numCache>
            </c:numRef>
          </c:val>
          <c:extLst>
            <c:ext xmlns:c16="http://schemas.microsoft.com/office/drawing/2014/chart" uri="{C3380CC4-5D6E-409C-BE32-E72D297353CC}">
              <c16:uniqueId val="{00000000-0BD1-4E29-B771-8CABCD49F2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56.29</c:v>
                </c:pt>
                <c:pt idx="1">
                  <c:v>59.69</c:v>
                </c:pt>
                <c:pt idx="2">
                  <c:v>60.64</c:v>
                </c:pt>
                <c:pt idx="3">
                  <c:v>59.56</c:v>
                </c:pt>
                <c:pt idx="4">
                  <c:v>59.61</c:v>
                </c:pt>
              </c:numCache>
            </c:numRef>
          </c:val>
          <c:smooth val="0"/>
          <c:extLst>
            <c:ext xmlns:c16="http://schemas.microsoft.com/office/drawing/2014/chart" uri="{C3380CC4-5D6E-409C-BE32-E72D297353CC}">
              <c16:uniqueId val="{00000001-0BD1-4E29-B771-8CABCD49F2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FA2-449A-808B-E833243EB2F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54.06</c:v>
                </c:pt>
                <c:pt idx="1">
                  <c:v>67.73</c:v>
                </c:pt>
                <c:pt idx="2">
                  <c:v>72.97</c:v>
                </c:pt>
                <c:pt idx="3">
                  <c:v>72.89</c:v>
                </c:pt>
                <c:pt idx="4">
                  <c:v>69.72</c:v>
                </c:pt>
              </c:numCache>
            </c:numRef>
          </c:val>
          <c:smooth val="0"/>
          <c:extLst>
            <c:ext xmlns:c16="http://schemas.microsoft.com/office/drawing/2014/chart" uri="{C3380CC4-5D6E-409C-BE32-E72D297353CC}">
              <c16:uniqueId val="{00000001-BFA2-449A-808B-E833243EB2F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61.59</c:v>
                </c:pt>
                <c:pt idx="1">
                  <c:v>70.260000000000005</c:v>
                </c:pt>
                <c:pt idx="2">
                  <c:v>57.89</c:v>
                </c:pt>
                <c:pt idx="3">
                  <c:v>57.78</c:v>
                </c:pt>
                <c:pt idx="4">
                  <c:v>57.42</c:v>
                </c:pt>
              </c:numCache>
            </c:numRef>
          </c:val>
          <c:extLst>
            <c:ext xmlns:c16="http://schemas.microsoft.com/office/drawing/2014/chart" uri="{C3380CC4-5D6E-409C-BE32-E72D297353CC}">
              <c16:uniqueId val="{00000000-CACE-49E4-B152-AB0735A8C1C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109.67</c:v>
                </c:pt>
                <c:pt idx="1">
                  <c:v>104.53</c:v>
                </c:pt>
                <c:pt idx="2">
                  <c:v>92.01</c:v>
                </c:pt>
                <c:pt idx="3">
                  <c:v>97.47</c:v>
                </c:pt>
                <c:pt idx="4">
                  <c:v>105.73</c:v>
                </c:pt>
              </c:numCache>
            </c:numRef>
          </c:val>
          <c:smooth val="0"/>
          <c:extLst>
            <c:ext xmlns:c16="http://schemas.microsoft.com/office/drawing/2014/chart" uri="{C3380CC4-5D6E-409C-BE32-E72D297353CC}">
              <c16:uniqueId val="{00000001-CACE-49E4-B152-AB0735A8C1C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29.16</c:v>
                </c:pt>
                <c:pt idx="1">
                  <c:v>32.4</c:v>
                </c:pt>
                <c:pt idx="2">
                  <c:v>35.64</c:v>
                </c:pt>
                <c:pt idx="3">
                  <c:v>38.880000000000003</c:v>
                </c:pt>
                <c:pt idx="4">
                  <c:v>42.12</c:v>
                </c:pt>
              </c:numCache>
            </c:numRef>
          </c:val>
          <c:extLst>
            <c:ext xmlns:c16="http://schemas.microsoft.com/office/drawing/2014/chart" uri="{C3380CC4-5D6E-409C-BE32-E72D297353CC}">
              <c16:uniqueId val="{00000000-0729-4300-A5C1-7E6BB19636A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23.54</c:v>
                </c:pt>
                <c:pt idx="1">
                  <c:v>28.45</c:v>
                </c:pt>
                <c:pt idx="2">
                  <c:v>33.56</c:v>
                </c:pt>
                <c:pt idx="3">
                  <c:v>37.28</c:v>
                </c:pt>
                <c:pt idx="4">
                  <c:v>29.5</c:v>
                </c:pt>
              </c:numCache>
            </c:numRef>
          </c:val>
          <c:smooth val="0"/>
          <c:extLst>
            <c:ext xmlns:c16="http://schemas.microsoft.com/office/drawing/2014/chart" uri="{C3380CC4-5D6E-409C-BE32-E72D297353CC}">
              <c16:uniqueId val="{00000001-0729-4300-A5C1-7E6BB19636A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10-442E-8C8D-3D3A7E1A657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710-442E-8C8D-3D3A7E1A657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90-400E-BC40-FC616410518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25.28</c:v>
                </c:pt>
                <c:pt idx="1">
                  <c:v>24.21</c:v>
                </c:pt>
                <c:pt idx="2" formatCode="#,##0.00;&quot;△&quot;#,##0.00">
                  <c:v>0</c:v>
                </c:pt>
                <c:pt idx="3" formatCode="#,##0.00;&quot;△&quot;#,##0.00">
                  <c:v>0</c:v>
                </c:pt>
                <c:pt idx="4">
                  <c:v>51.06</c:v>
                </c:pt>
              </c:numCache>
            </c:numRef>
          </c:val>
          <c:smooth val="0"/>
          <c:extLst>
            <c:ext xmlns:c16="http://schemas.microsoft.com/office/drawing/2014/chart" uri="{C3380CC4-5D6E-409C-BE32-E72D297353CC}">
              <c16:uniqueId val="{00000001-8490-400E-BC40-FC616410518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692.02</c:v>
                </c:pt>
                <c:pt idx="1">
                  <c:v>725</c:v>
                </c:pt>
                <c:pt idx="2">
                  <c:v>523.08000000000004</c:v>
                </c:pt>
                <c:pt idx="3">
                  <c:v>507.87</c:v>
                </c:pt>
                <c:pt idx="4">
                  <c:v>358.22</c:v>
                </c:pt>
              </c:numCache>
            </c:numRef>
          </c:val>
          <c:extLst>
            <c:ext xmlns:c16="http://schemas.microsoft.com/office/drawing/2014/chart" uri="{C3380CC4-5D6E-409C-BE32-E72D297353CC}">
              <c16:uniqueId val="{00000000-876D-4B61-95A5-75D810FED24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261.99</c:v>
                </c:pt>
                <c:pt idx="1">
                  <c:v>267.27</c:v>
                </c:pt>
                <c:pt idx="2">
                  <c:v>276.67</c:v>
                </c:pt>
                <c:pt idx="3">
                  <c:v>372.23</c:v>
                </c:pt>
                <c:pt idx="4">
                  <c:v>131.12</c:v>
                </c:pt>
              </c:numCache>
            </c:numRef>
          </c:val>
          <c:smooth val="0"/>
          <c:extLst>
            <c:ext xmlns:c16="http://schemas.microsoft.com/office/drawing/2014/chart" uri="{C3380CC4-5D6E-409C-BE32-E72D297353CC}">
              <c16:uniqueId val="{00000001-876D-4B61-95A5-75D810FED24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1094.05</c:v>
                </c:pt>
                <c:pt idx="1">
                  <c:v>1050.17</c:v>
                </c:pt>
                <c:pt idx="2">
                  <c:v>1005.78</c:v>
                </c:pt>
                <c:pt idx="3">
                  <c:v>960.54</c:v>
                </c:pt>
                <c:pt idx="4">
                  <c:v>914.46</c:v>
                </c:pt>
              </c:numCache>
            </c:numRef>
          </c:val>
          <c:extLst>
            <c:ext xmlns:c16="http://schemas.microsoft.com/office/drawing/2014/chart" uri="{C3380CC4-5D6E-409C-BE32-E72D297353CC}">
              <c16:uniqueId val="{00000000-9AE5-41BB-B43B-0FC879EF5E2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745.86</c:v>
                </c:pt>
                <c:pt idx="1">
                  <c:v>407.37</c:v>
                </c:pt>
                <c:pt idx="2">
                  <c:v>461.71</c:v>
                </c:pt>
                <c:pt idx="3">
                  <c:v>520.32000000000005</c:v>
                </c:pt>
                <c:pt idx="4">
                  <c:v>420.15</c:v>
                </c:pt>
              </c:numCache>
            </c:numRef>
          </c:val>
          <c:smooth val="0"/>
          <c:extLst>
            <c:ext xmlns:c16="http://schemas.microsoft.com/office/drawing/2014/chart" uri="{C3380CC4-5D6E-409C-BE32-E72D297353CC}">
              <c16:uniqueId val="{00000001-9AE5-41BB-B43B-0FC879EF5E2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50.13</c:v>
                </c:pt>
                <c:pt idx="1">
                  <c:v>59.94</c:v>
                </c:pt>
                <c:pt idx="2">
                  <c:v>48.6</c:v>
                </c:pt>
                <c:pt idx="3">
                  <c:v>48.64</c:v>
                </c:pt>
                <c:pt idx="4">
                  <c:v>48.4</c:v>
                </c:pt>
              </c:numCache>
            </c:numRef>
          </c:val>
          <c:extLst>
            <c:ext xmlns:c16="http://schemas.microsoft.com/office/drawing/2014/chart" uri="{C3380CC4-5D6E-409C-BE32-E72D297353CC}">
              <c16:uniqueId val="{00000000-86BB-4E7F-885D-DE4661878B1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38.090000000000003</c:v>
                </c:pt>
                <c:pt idx="1">
                  <c:v>59.67</c:v>
                </c:pt>
                <c:pt idx="2">
                  <c:v>54.97</c:v>
                </c:pt>
                <c:pt idx="3">
                  <c:v>63.25</c:v>
                </c:pt>
                <c:pt idx="4">
                  <c:v>49.41</c:v>
                </c:pt>
              </c:numCache>
            </c:numRef>
          </c:val>
          <c:smooth val="0"/>
          <c:extLst>
            <c:ext xmlns:c16="http://schemas.microsoft.com/office/drawing/2014/chart" uri="{C3380CC4-5D6E-409C-BE32-E72D297353CC}">
              <c16:uniqueId val="{00000001-86BB-4E7F-885D-DE4661878B1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226.19</c:v>
                </c:pt>
                <c:pt idx="1">
                  <c:v>186.82</c:v>
                </c:pt>
                <c:pt idx="2">
                  <c:v>232.25</c:v>
                </c:pt>
                <c:pt idx="3">
                  <c:v>230.68</c:v>
                </c:pt>
                <c:pt idx="4">
                  <c:v>239.93</c:v>
                </c:pt>
              </c:numCache>
            </c:numRef>
          </c:val>
          <c:extLst>
            <c:ext xmlns:c16="http://schemas.microsoft.com/office/drawing/2014/chart" uri="{C3380CC4-5D6E-409C-BE32-E72D297353CC}">
              <c16:uniqueId val="{00000000-342A-40FA-8158-C0108C2BDFB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609.26</c:v>
                </c:pt>
                <c:pt idx="1">
                  <c:v>406.8</c:v>
                </c:pt>
                <c:pt idx="2">
                  <c:v>430.17</c:v>
                </c:pt>
                <c:pt idx="3">
                  <c:v>383.02</c:v>
                </c:pt>
                <c:pt idx="4">
                  <c:v>527.91</c:v>
                </c:pt>
              </c:numCache>
            </c:numRef>
          </c:val>
          <c:smooth val="0"/>
          <c:extLst>
            <c:ext xmlns:c16="http://schemas.microsoft.com/office/drawing/2014/chart" uri="{C3380CC4-5D6E-409C-BE32-E72D297353CC}">
              <c16:uniqueId val="{00000001-342A-40FA-8158-C0108C2BDFB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43" zoomScaleNormal="100" workbookViewId="0">
      <selection activeCell="BL16" sqref="BL16:BZ44"/>
    </sheetView>
  </sheetViews>
  <sheetFormatPr defaultColWidth="2.69921875" defaultRowHeight="12.9" x14ac:dyDescent="0.2"/>
  <cols>
    <col min="1" max="1" width="2.69921875" customWidth="1"/>
    <col min="2" max="62" width="3.796875" customWidth="1"/>
    <col min="64" max="78" width="3.09765625" customWidth="1"/>
    <col min="79" max="79" width="4.3984375" bestFit="1" customWidth="1"/>
    <col min="81" max="82" width="4.3984375" bestFit="1" customWidth="1"/>
  </cols>
  <sheetData>
    <row r="1" spans="1:78" ht="17.2"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8000000000000007"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8000000000000007"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8000000000000007"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8000000000000007"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8" customHeight="1" x14ac:dyDescent="0.2">
      <c r="A6" s="2"/>
      <c r="B6" s="70" t="str">
        <f>データ!H6</f>
        <v>新潟県　新潟市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8"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8"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L3</v>
      </c>
      <c r="X8" s="65"/>
      <c r="Y8" s="65"/>
      <c r="Z8" s="65"/>
      <c r="AA8" s="65"/>
      <c r="AB8" s="65"/>
      <c r="AC8" s="65"/>
      <c r="AD8" s="66" t="str">
        <f>データ!$M$6</f>
        <v>非設置</v>
      </c>
      <c r="AE8" s="66"/>
      <c r="AF8" s="66"/>
      <c r="AG8" s="66"/>
      <c r="AH8" s="66"/>
      <c r="AI8" s="66"/>
      <c r="AJ8" s="66"/>
      <c r="AK8" s="3"/>
      <c r="AL8" s="54">
        <f>データ!S6</f>
        <v>761503</v>
      </c>
      <c r="AM8" s="54"/>
      <c r="AN8" s="54"/>
      <c r="AO8" s="54"/>
      <c r="AP8" s="54"/>
      <c r="AQ8" s="54"/>
      <c r="AR8" s="54"/>
      <c r="AS8" s="54"/>
      <c r="AT8" s="53">
        <f>データ!T6</f>
        <v>725.99</v>
      </c>
      <c r="AU8" s="53"/>
      <c r="AV8" s="53"/>
      <c r="AW8" s="53"/>
      <c r="AX8" s="53"/>
      <c r="AY8" s="53"/>
      <c r="AZ8" s="53"/>
      <c r="BA8" s="53"/>
      <c r="BB8" s="53">
        <f>データ!U6</f>
        <v>1048.92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8"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8" customHeight="1" x14ac:dyDescent="0.2">
      <c r="A10" s="2"/>
      <c r="B10" s="53" t="str">
        <f>データ!N6</f>
        <v>-</v>
      </c>
      <c r="C10" s="53"/>
      <c r="D10" s="53"/>
      <c r="E10" s="53"/>
      <c r="F10" s="53"/>
      <c r="G10" s="53"/>
      <c r="H10" s="53"/>
      <c r="I10" s="53">
        <f>データ!O6</f>
        <v>35.200000000000003</v>
      </c>
      <c r="J10" s="53"/>
      <c r="K10" s="53"/>
      <c r="L10" s="53"/>
      <c r="M10" s="53"/>
      <c r="N10" s="53"/>
      <c r="O10" s="53"/>
      <c r="P10" s="53">
        <f>データ!P6</f>
        <v>0.01</v>
      </c>
      <c r="Q10" s="53"/>
      <c r="R10" s="53"/>
      <c r="S10" s="53"/>
      <c r="T10" s="53"/>
      <c r="U10" s="53"/>
      <c r="V10" s="53"/>
      <c r="W10" s="53">
        <f>データ!Q6</f>
        <v>100</v>
      </c>
      <c r="X10" s="53"/>
      <c r="Y10" s="53"/>
      <c r="Z10" s="53"/>
      <c r="AA10" s="53"/>
      <c r="AB10" s="53"/>
      <c r="AC10" s="53"/>
      <c r="AD10" s="54">
        <f>データ!R6</f>
        <v>3674</v>
      </c>
      <c r="AE10" s="54"/>
      <c r="AF10" s="54"/>
      <c r="AG10" s="54"/>
      <c r="AH10" s="54"/>
      <c r="AI10" s="54"/>
      <c r="AJ10" s="54"/>
      <c r="AK10" s="2"/>
      <c r="AL10" s="54">
        <f>データ!V6</f>
        <v>58</v>
      </c>
      <c r="AM10" s="54"/>
      <c r="AN10" s="54"/>
      <c r="AO10" s="54"/>
      <c r="AP10" s="54"/>
      <c r="AQ10" s="54"/>
      <c r="AR10" s="54"/>
      <c r="AS10" s="54"/>
      <c r="AT10" s="53">
        <f>データ!W6</f>
        <v>0.01</v>
      </c>
      <c r="AU10" s="53"/>
      <c r="AV10" s="53"/>
      <c r="AW10" s="53"/>
      <c r="AX10" s="53"/>
      <c r="AY10" s="53"/>
      <c r="AZ10" s="53"/>
      <c r="BA10" s="53"/>
      <c r="BB10" s="53">
        <f>データ!X6</f>
        <v>5800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8000000000000007"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8000000000000007"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8000000000000007"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6"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6"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6"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6"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6"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6"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6"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6"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6"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6"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6"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6"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6"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6"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6"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6"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6"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6"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6"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6"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6"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6"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6"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6"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6"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6"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6"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6"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6"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6"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6"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6"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6"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6"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6"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6"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6"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6"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6"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6"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6"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6"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6"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6"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6"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6"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6"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6"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6"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6"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6"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6"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6"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6"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6"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6"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6"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6"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6"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6"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6"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6"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6"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6"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6"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6"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6"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6"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6"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ZsU1eMZ1PvqDfTzpz45CTUfKp34rmNNxl2eShCKqfiA5DWFWxjnryUqO93CORgJ5CWbEV59DHoFovZyqmY3s4g==" saltValue="i1jCP9A+8VW1Ad4pj0O4E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9" x14ac:dyDescent="0.2"/>
  <cols>
    <col min="2" max="144" width="11.89843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151009</v>
      </c>
      <c r="D6" s="19">
        <f t="shared" si="3"/>
        <v>46</v>
      </c>
      <c r="E6" s="19">
        <f t="shared" si="3"/>
        <v>18</v>
      </c>
      <c r="F6" s="19">
        <f t="shared" si="3"/>
        <v>1</v>
      </c>
      <c r="G6" s="19">
        <f t="shared" si="3"/>
        <v>0</v>
      </c>
      <c r="H6" s="19" t="str">
        <f t="shared" si="3"/>
        <v>新潟県　新潟市</v>
      </c>
      <c r="I6" s="19" t="str">
        <f t="shared" si="3"/>
        <v>法適用</v>
      </c>
      <c r="J6" s="19" t="str">
        <f t="shared" si="3"/>
        <v>下水道事業</v>
      </c>
      <c r="K6" s="19" t="str">
        <f t="shared" si="3"/>
        <v>個別排水処理</v>
      </c>
      <c r="L6" s="19" t="str">
        <f t="shared" si="3"/>
        <v>L3</v>
      </c>
      <c r="M6" s="19" t="str">
        <f t="shared" si="3"/>
        <v>非設置</v>
      </c>
      <c r="N6" s="20" t="str">
        <f t="shared" si="3"/>
        <v>-</v>
      </c>
      <c r="O6" s="20">
        <f t="shared" si="3"/>
        <v>35.200000000000003</v>
      </c>
      <c r="P6" s="20">
        <f t="shared" si="3"/>
        <v>0.01</v>
      </c>
      <c r="Q6" s="20">
        <f t="shared" si="3"/>
        <v>100</v>
      </c>
      <c r="R6" s="20">
        <f t="shared" si="3"/>
        <v>3674</v>
      </c>
      <c r="S6" s="20">
        <f t="shared" si="3"/>
        <v>761503</v>
      </c>
      <c r="T6" s="20">
        <f t="shared" si="3"/>
        <v>725.99</v>
      </c>
      <c r="U6" s="20">
        <f t="shared" si="3"/>
        <v>1048.92</v>
      </c>
      <c r="V6" s="20">
        <f t="shared" si="3"/>
        <v>58</v>
      </c>
      <c r="W6" s="20">
        <f t="shared" si="3"/>
        <v>0.01</v>
      </c>
      <c r="X6" s="20">
        <f t="shared" si="3"/>
        <v>5800</v>
      </c>
      <c r="Y6" s="21">
        <f>IF(Y7="",NA(),Y7)</f>
        <v>61.59</v>
      </c>
      <c r="Z6" s="21">
        <f t="shared" ref="Z6:AH6" si="4">IF(Z7="",NA(),Z7)</f>
        <v>70.260000000000005</v>
      </c>
      <c r="AA6" s="21">
        <f t="shared" si="4"/>
        <v>57.89</v>
      </c>
      <c r="AB6" s="21">
        <f t="shared" si="4"/>
        <v>57.78</v>
      </c>
      <c r="AC6" s="21">
        <f t="shared" si="4"/>
        <v>57.42</v>
      </c>
      <c r="AD6" s="21">
        <f t="shared" si="4"/>
        <v>109.67</v>
      </c>
      <c r="AE6" s="21">
        <f t="shared" si="4"/>
        <v>104.53</v>
      </c>
      <c r="AF6" s="21">
        <f t="shared" si="4"/>
        <v>92.01</v>
      </c>
      <c r="AG6" s="21">
        <f t="shared" si="4"/>
        <v>97.47</v>
      </c>
      <c r="AH6" s="21">
        <f t="shared" si="4"/>
        <v>105.73</v>
      </c>
      <c r="AI6" s="20" t="str">
        <f>IF(AI7="","",IF(AI7="-","【-】","【"&amp;SUBSTITUTE(TEXT(AI7,"#,##0.00"),"-","△")&amp;"】"))</f>
        <v>【100.11】</v>
      </c>
      <c r="AJ6" s="20">
        <f>IF(AJ7="",NA(),AJ7)</f>
        <v>0</v>
      </c>
      <c r="AK6" s="20">
        <f t="shared" ref="AK6:AS6" si="5">IF(AK7="",NA(),AK7)</f>
        <v>0</v>
      </c>
      <c r="AL6" s="20">
        <f t="shared" si="5"/>
        <v>0</v>
      </c>
      <c r="AM6" s="20">
        <f t="shared" si="5"/>
        <v>0</v>
      </c>
      <c r="AN6" s="20">
        <f t="shared" si="5"/>
        <v>0</v>
      </c>
      <c r="AO6" s="21">
        <f t="shared" si="5"/>
        <v>25.28</v>
      </c>
      <c r="AP6" s="21">
        <f t="shared" si="5"/>
        <v>24.21</v>
      </c>
      <c r="AQ6" s="20">
        <f t="shared" si="5"/>
        <v>0</v>
      </c>
      <c r="AR6" s="20">
        <f t="shared" si="5"/>
        <v>0</v>
      </c>
      <c r="AS6" s="21">
        <f t="shared" si="5"/>
        <v>51.06</v>
      </c>
      <c r="AT6" s="20" t="str">
        <f>IF(AT7="","",IF(AT7="-","【-】","【"&amp;SUBSTITUTE(TEXT(AT7,"#,##0.00"),"-","△")&amp;"】"))</f>
        <v>【144.34】</v>
      </c>
      <c r="AU6" s="21">
        <f>IF(AU7="",NA(),AU7)</f>
        <v>692.02</v>
      </c>
      <c r="AV6" s="21">
        <f t="shared" ref="AV6:BD6" si="6">IF(AV7="",NA(),AV7)</f>
        <v>725</v>
      </c>
      <c r="AW6" s="21">
        <f t="shared" si="6"/>
        <v>523.08000000000004</v>
      </c>
      <c r="AX6" s="21">
        <f t="shared" si="6"/>
        <v>507.87</v>
      </c>
      <c r="AY6" s="21">
        <f t="shared" si="6"/>
        <v>358.22</v>
      </c>
      <c r="AZ6" s="21">
        <f t="shared" si="6"/>
        <v>261.99</v>
      </c>
      <c r="BA6" s="21">
        <f t="shared" si="6"/>
        <v>267.27</v>
      </c>
      <c r="BB6" s="21">
        <f t="shared" si="6"/>
        <v>276.67</v>
      </c>
      <c r="BC6" s="21">
        <f t="shared" si="6"/>
        <v>372.23</v>
      </c>
      <c r="BD6" s="21">
        <f t="shared" si="6"/>
        <v>131.12</v>
      </c>
      <c r="BE6" s="20" t="str">
        <f>IF(BE7="","",IF(BE7="-","【-】","【"&amp;SUBSTITUTE(TEXT(BE7,"#,##0.00"),"-","△")&amp;"】"))</f>
        <v>【114.26】</v>
      </c>
      <c r="BF6" s="21">
        <f>IF(BF7="",NA(),BF7)</f>
        <v>1094.05</v>
      </c>
      <c r="BG6" s="21">
        <f t="shared" ref="BG6:BO6" si="7">IF(BG7="",NA(),BG7)</f>
        <v>1050.17</v>
      </c>
      <c r="BH6" s="21">
        <f t="shared" si="7"/>
        <v>1005.78</v>
      </c>
      <c r="BI6" s="21">
        <f t="shared" si="7"/>
        <v>960.54</v>
      </c>
      <c r="BJ6" s="21">
        <f t="shared" si="7"/>
        <v>914.46</v>
      </c>
      <c r="BK6" s="21">
        <f t="shared" si="7"/>
        <v>745.86</v>
      </c>
      <c r="BL6" s="21">
        <f t="shared" si="7"/>
        <v>407.37</v>
      </c>
      <c r="BM6" s="21">
        <f t="shared" si="7"/>
        <v>461.71</v>
      </c>
      <c r="BN6" s="21">
        <f t="shared" si="7"/>
        <v>520.32000000000005</v>
      </c>
      <c r="BO6" s="21">
        <f t="shared" si="7"/>
        <v>420.15</v>
      </c>
      <c r="BP6" s="20" t="str">
        <f>IF(BP7="","",IF(BP7="-","【-】","【"&amp;SUBSTITUTE(TEXT(BP7,"#,##0.00"),"-","△")&amp;"】"))</f>
        <v>【876.32】</v>
      </c>
      <c r="BQ6" s="21">
        <f>IF(BQ7="",NA(),BQ7)</f>
        <v>50.13</v>
      </c>
      <c r="BR6" s="21">
        <f t="shared" ref="BR6:BZ6" si="8">IF(BR7="",NA(),BR7)</f>
        <v>59.94</v>
      </c>
      <c r="BS6" s="21">
        <f t="shared" si="8"/>
        <v>48.6</v>
      </c>
      <c r="BT6" s="21">
        <f t="shared" si="8"/>
        <v>48.64</v>
      </c>
      <c r="BU6" s="21">
        <f t="shared" si="8"/>
        <v>48.4</v>
      </c>
      <c r="BV6" s="21">
        <f t="shared" si="8"/>
        <v>38.090000000000003</v>
      </c>
      <c r="BW6" s="21">
        <f t="shared" si="8"/>
        <v>59.67</v>
      </c>
      <c r="BX6" s="21">
        <f t="shared" si="8"/>
        <v>54.97</v>
      </c>
      <c r="BY6" s="21">
        <f t="shared" si="8"/>
        <v>63.25</v>
      </c>
      <c r="BZ6" s="21">
        <f t="shared" si="8"/>
        <v>49.41</v>
      </c>
      <c r="CA6" s="20" t="str">
        <f>IF(CA7="","",IF(CA7="-","【-】","【"&amp;SUBSTITUTE(TEXT(CA7,"#,##0.00"),"-","△")&amp;"】"))</f>
        <v>【39.48】</v>
      </c>
      <c r="CB6" s="21">
        <f>IF(CB7="",NA(),CB7)</f>
        <v>226.19</v>
      </c>
      <c r="CC6" s="21">
        <f t="shared" ref="CC6:CK6" si="9">IF(CC7="",NA(),CC7)</f>
        <v>186.82</v>
      </c>
      <c r="CD6" s="21">
        <f t="shared" si="9"/>
        <v>232.25</v>
      </c>
      <c r="CE6" s="21">
        <f t="shared" si="9"/>
        <v>230.68</v>
      </c>
      <c r="CF6" s="21">
        <f t="shared" si="9"/>
        <v>239.93</v>
      </c>
      <c r="CG6" s="21">
        <f t="shared" si="9"/>
        <v>609.26</v>
      </c>
      <c r="CH6" s="21">
        <f t="shared" si="9"/>
        <v>406.8</v>
      </c>
      <c r="CI6" s="21">
        <f t="shared" si="9"/>
        <v>430.17</v>
      </c>
      <c r="CJ6" s="21">
        <f t="shared" si="9"/>
        <v>383.02</v>
      </c>
      <c r="CK6" s="21">
        <f t="shared" si="9"/>
        <v>527.91</v>
      </c>
      <c r="CL6" s="20" t="str">
        <f>IF(CL7="","",IF(CL7="-","【-】","【"&amp;SUBSTITUTE(TEXT(CL7,"#,##0.00"),"-","△")&amp;"】"))</f>
        <v>【390.09】</v>
      </c>
      <c r="CM6" s="21">
        <f>IF(CM7="",NA(),CM7)</f>
        <v>77.78</v>
      </c>
      <c r="CN6" s="21">
        <f t="shared" ref="CN6:CV6" si="10">IF(CN7="",NA(),CN7)</f>
        <v>77.78</v>
      </c>
      <c r="CO6" s="21">
        <f t="shared" si="10"/>
        <v>77.78</v>
      </c>
      <c r="CP6" s="21">
        <f t="shared" si="10"/>
        <v>77.78</v>
      </c>
      <c r="CQ6" s="21">
        <f t="shared" si="10"/>
        <v>77.78</v>
      </c>
      <c r="CR6" s="21">
        <f t="shared" si="10"/>
        <v>56.29</v>
      </c>
      <c r="CS6" s="21">
        <f t="shared" si="10"/>
        <v>59.69</v>
      </c>
      <c r="CT6" s="21">
        <f t="shared" si="10"/>
        <v>60.64</v>
      </c>
      <c r="CU6" s="21">
        <f t="shared" si="10"/>
        <v>59.56</v>
      </c>
      <c r="CV6" s="21">
        <f t="shared" si="10"/>
        <v>59.61</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54.06</v>
      </c>
      <c r="DD6" s="21">
        <f t="shared" si="11"/>
        <v>67.73</v>
      </c>
      <c r="DE6" s="21">
        <f t="shared" si="11"/>
        <v>72.97</v>
      </c>
      <c r="DF6" s="21">
        <f t="shared" si="11"/>
        <v>72.89</v>
      </c>
      <c r="DG6" s="21">
        <f t="shared" si="11"/>
        <v>69.72</v>
      </c>
      <c r="DH6" s="20" t="str">
        <f>IF(DH7="","",IF(DH7="-","【-】","【"&amp;SUBSTITUTE(TEXT(DH7,"#,##0.00"),"-","△")&amp;"】"))</f>
        <v>【82.62】</v>
      </c>
      <c r="DI6" s="21">
        <f>IF(DI7="",NA(),DI7)</f>
        <v>29.16</v>
      </c>
      <c r="DJ6" s="21">
        <f t="shared" ref="DJ6:DR6" si="12">IF(DJ7="",NA(),DJ7)</f>
        <v>32.4</v>
      </c>
      <c r="DK6" s="21">
        <f t="shared" si="12"/>
        <v>35.64</v>
      </c>
      <c r="DL6" s="21">
        <f t="shared" si="12"/>
        <v>38.880000000000003</v>
      </c>
      <c r="DM6" s="21">
        <f t="shared" si="12"/>
        <v>42.12</v>
      </c>
      <c r="DN6" s="21">
        <f t="shared" si="12"/>
        <v>23.54</v>
      </c>
      <c r="DO6" s="21">
        <f t="shared" si="12"/>
        <v>28.45</v>
      </c>
      <c r="DP6" s="21">
        <f t="shared" si="12"/>
        <v>33.56</v>
      </c>
      <c r="DQ6" s="21">
        <f t="shared" si="12"/>
        <v>37.28</v>
      </c>
      <c r="DR6" s="21">
        <f t="shared" si="12"/>
        <v>29.5</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151009</v>
      </c>
      <c r="D7" s="23">
        <v>46</v>
      </c>
      <c r="E7" s="23">
        <v>18</v>
      </c>
      <c r="F7" s="23">
        <v>1</v>
      </c>
      <c r="G7" s="23">
        <v>0</v>
      </c>
      <c r="H7" s="23" t="s">
        <v>96</v>
      </c>
      <c r="I7" s="23" t="s">
        <v>97</v>
      </c>
      <c r="J7" s="23" t="s">
        <v>98</v>
      </c>
      <c r="K7" s="23" t="s">
        <v>99</v>
      </c>
      <c r="L7" s="23" t="s">
        <v>100</v>
      </c>
      <c r="M7" s="23" t="s">
        <v>101</v>
      </c>
      <c r="N7" s="24" t="s">
        <v>102</v>
      </c>
      <c r="O7" s="24">
        <v>35.200000000000003</v>
      </c>
      <c r="P7" s="24">
        <v>0.01</v>
      </c>
      <c r="Q7" s="24">
        <v>100</v>
      </c>
      <c r="R7" s="24">
        <v>3674</v>
      </c>
      <c r="S7" s="24">
        <v>761503</v>
      </c>
      <c r="T7" s="24">
        <v>725.99</v>
      </c>
      <c r="U7" s="24">
        <v>1048.92</v>
      </c>
      <c r="V7" s="24">
        <v>58</v>
      </c>
      <c r="W7" s="24">
        <v>0.01</v>
      </c>
      <c r="X7" s="24">
        <v>5800</v>
      </c>
      <c r="Y7" s="24">
        <v>61.59</v>
      </c>
      <c r="Z7" s="24">
        <v>70.260000000000005</v>
      </c>
      <c r="AA7" s="24">
        <v>57.89</v>
      </c>
      <c r="AB7" s="24">
        <v>57.78</v>
      </c>
      <c r="AC7" s="24">
        <v>57.42</v>
      </c>
      <c r="AD7" s="24">
        <v>109.67</v>
      </c>
      <c r="AE7" s="24">
        <v>104.53</v>
      </c>
      <c r="AF7" s="24">
        <v>92.01</v>
      </c>
      <c r="AG7" s="24">
        <v>97.47</v>
      </c>
      <c r="AH7" s="24">
        <v>105.73</v>
      </c>
      <c r="AI7" s="24">
        <v>100.11</v>
      </c>
      <c r="AJ7" s="24">
        <v>0</v>
      </c>
      <c r="AK7" s="24">
        <v>0</v>
      </c>
      <c r="AL7" s="24">
        <v>0</v>
      </c>
      <c r="AM7" s="24">
        <v>0</v>
      </c>
      <c r="AN7" s="24">
        <v>0</v>
      </c>
      <c r="AO7" s="24">
        <v>25.28</v>
      </c>
      <c r="AP7" s="24">
        <v>24.21</v>
      </c>
      <c r="AQ7" s="24">
        <v>0</v>
      </c>
      <c r="AR7" s="24">
        <v>0</v>
      </c>
      <c r="AS7" s="24">
        <v>51.06</v>
      </c>
      <c r="AT7" s="24">
        <v>144.34</v>
      </c>
      <c r="AU7" s="24">
        <v>692.02</v>
      </c>
      <c r="AV7" s="24">
        <v>725</v>
      </c>
      <c r="AW7" s="24">
        <v>523.08000000000004</v>
      </c>
      <c r="AX7" s="24">
        <v>507.87</v>
      </c>
      <c r="AY7" s="24">
        <v>358.22</v>
      </c>
      <c r="AZ7" s="24">
        <v>261.99</v>
      </c>
      <c r="BA7" s="24">
        <v>267.27</v>
      </c>
      <c r="BB7" s="24">
        <v>276.67</v>
      </c>
      <c r="BC7" s="24">
        <v>372.23</v>
      </c>
      <c r="BD7" s="24">
        <v>131.12</v>
      </c>
      <c r="BE7" s="24">
        <v>114.26</v>
      </c>
      <c r="BF7" s="24">
        <v>1094.05</v>
      </c>
      <c r="BG7" s="24">
        <v>1050.17</v>
      </c>
      <c r="BH7" s="24">
        <v>1005.78</v>
      </c>
      <c r="BI7" s="24">
        <v>960.54</v>
      </c>
      <c r="BJ7" s="24">
        <v>914.46</v>
      </c>
      <c r="BK7" s="24">
        <v>745.86</v>
      </c>
      <c r="BL7" s="24">
        <v>407.37</v>
      </c>
      <c r="BM7" s="24">
        <v>461.71</v>
      </c>
      <c r="BN7" s="24">
        <v>520.32000000000005</v>
      </c>
      <c r="BO7" s="24">
        <v>420.15</v>
      </c>
      <c r="BP7" s="24">
        <v>876.32</v>
      </c>
      <c r="BQ7" s="24">
        <v>50.13</v>
      </c>
      <c r="BR7" s="24">
        <v>59.94</v>
      </c>
      <c r="BS7" s="24">
        <v>48.6</v>
      </c>
      <c r="BT7" s="24">
        <v>48.64</v>
      </c>
      <c r="BU7" s="24">
        <v>48.4</v>
      </c>
      <c r="BV7" s="24">
        <v>38.090000000000003</v>
      </c>
      <c r="BW7" s="24">
        <v>59.67</v>
      </c>
      <c r="BX7" s="24">
        <v>54.97</v>
      </c>
      <c r="BY7" s="24">
        <v>63.25</v>
      </c>
      <c r="BZ7" s="24">
        <v>49.41</v>
      </c>
      <c r="CA7" s="24">
        <v>39.479999999999997</v>
      </c>
      <c r="CB7" s="24">
        <v>226.19</v>
      </c>
      <c r="CC7" s="24">
        <v>186.82</v>
      </c>
      <c r="CD7" s="24">
        <v>232.25</v>
      </c>
      <c r="CE7" s="24">
        <v>230.68</v>
      </c>
      <c r="CF7" s="24">
        <v>239.93</v>
      </c>
      <c r="CG7" s="24">
        <v>609.26</v>
      </c>
      <c r="CH7" s="24">
        <v>406.8</v>
      </c>
      <c r="CI7" s="24">
        <v>430.17</v>
      </c>
      <c r="CJ7" s="24">
        <v>383.02</v>
      </c>
      <c r="CK7" s="24">
        <v>527.91</v>
      </c>
      <c r="CL7" s="24">
        <v>390.09</v>
      </c>
      <c r="CM7" s="24">
        <v>77.78</v>
      </c>
      <c r="CN7" s="24">
        <v>77.78</v>
      </c>
      <c r="CO7" s="24">
        <v>77.78</v>
      </c>
      <c r="CP7" s="24">
        <v>77.78</v>
      </c>
      <c r="CQ7" s="24">
        <v>77.78</v>
      </c>
      <c r="CR7" s="24">
        <v>56.29</v>
      </c>
      <c r="CS7" s="24">
        <v>59.69</v>
      </c>
      <c r="CT7" s="24">
        <v>60.64</v>
      </c>
      <c r="CU7" s="24">
        <v>59.56</v>
      </c>
      <c r="CV7" s="24">
        <v>59.61</v>
      </c>
      <c r="CW7" s="24">
        <v>45.56</v>
      </c>
      <c r="CX7" s="24">
        <v>100</v>
      </c>
      <c r="CY7" s="24">
        <v>100</v>
      </c>
      <c r="CZ7" s="24">
        <v>100</v>
      </c>
      <c r="DA7" s="24">
        <v>100</v>
      </c>
      <c r="DB7" s="24">
        <v>100</v>
      </c>
      <c r="DC7" s="24">
        <v>54.06</v>
      </c>
      <c r="DD7" s="24">
        <v>67.73</v>
      </c>
      <c r="DE7" s="24">
        <v>72.97</v>
      </c>
      <c r="DF7" s="24">
        <v>72.89</v>
      </c>
      <c r="DG7" s="24">
        <v>69.72</v>
      </c>
      <c r="DH7" s="24">
        <v>82.62</v>
      </c>
      <c r="DI7" s="24">
        <v>29.16</v>
      </c>
      <c r="DJ7" s="24">
        <v>32.4</v>
      </c>
      <c r="DK7" s="24">
        <v>35.64</v>
      </c>
      <c r="DL7" s="24">
        <v>38.880000000000003</v>
      </c>
      <c r="DM7" s="24">
        <v>42.12</v>
      </c>
      <c r="DN7" s="24">
        <v>23.54</v>
      </c>
      <c r="DO7" s="24">
        <v>28.45</v>
      </c>
      <c r="DP7" s="24">
        <v>33.56</v>
      </c>
      <c r="DQ7" s="24">
        <v>37.28</v>
      </c>
      <c r="DR7" s="24">
        <v>29.5</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9AB67F9-DB28-4A6D-92B6-092D3DF8E425}"/>
</file>

<file path=customXml/itemProps2.xml><?xml version="1.0" encoding="utf-8"?>
<ds:datastoreItem xmlns:ds="http://schemas.openxmlformats.org/officeDocument/2006/customXml" ds:itemID="{43D342C7-4989-41E0-9DCA-212C7604FC37}"/>
</file>

<file path=customXml/itemProps3.xml><?xml version="1.0" encoding="utf-8"?>
<ds:datastoreItem xmlns:ds="http://schemas.openxmlformats.org/officeDocument/2006/customXml" ds:itemID="{19724ADB-7505-492D-ABD7-73D09C40915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2025-12-23T06:32:58Z</dcterms:created>
  <dcterms:modified xsi:type="dcterms:W3CDTF">2026-01-16T00:06:03Z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