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1EE9313E261DAFBBCE8216A1AB2C7D085CE5DC5C" xr6:coauthVersionLast="47" xr6:coauthVersionMax="47" xr10:uidLastSave="{6352A81D-E681-4EAB-BA15-03B0AADF74D2}"/>
  <workbookProtection workbookAlgorithmName="SHA-512" workbookHashValue="kehg58kOpiT40mxZbXt+L4ofwOug/0BnvVuDftg/x/1+MGIVu6ZJaOaeXbAgPmKikOgR3iT3/q6TV7bafzZqGQ==" workbookSaltValue="x0h7aiVDhYOpk45GN5dSc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<sst xmlns="http://schemas.openxmlformats.org/spreadsheetml/2006/main" count="253" uniqueCount="114">
  <si>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</si>
  <si>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</si>
  <si>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</si>
  <si>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</si>
  <si>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</si>
  <si>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</si>
  <si>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</si>
  <si>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</si>
  <si>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</si>
  <si>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</si>
  <si>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</si>
  <si>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</si>
  <si>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</si>
  <si>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</si>
  <si>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</si>
  <si>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</si>
  <si>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</si>
  <si>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</si>
  <si>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</si>
  <si>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</si>
  <si>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</si>
  <si>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</si>
  <si>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</si>
  <si>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</si>
  <si>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</si>
  <si>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</si>
  <si>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</si>
  <si>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r>
      <rPr>
        <b/>
        <sz val="11"/>
        <color theme="1"/>
        <rFont val="ＭＳ ゴシック"/>
        <family val="3"/>
        <charset val="128"/>
      </rPr>
      <t>① 経常収支比率　②　累積欠損金比率</t>
    </r>
    <r>
      <rPr>
        <sz val="11"/>
        <color theme="1"/>
        <rFont val="ＭＳ ゴシック"/>
        <family val="3"/>
        <charset val="128"/>
      </rPr>
      <t xml:space="preserve">
　経費を使用料収入で賄えていない状況にある。
　今後も低い水準となる見込みであり、引き続き維持管理費の効率化を図る必要がある。
</t>
    </r>
    <r>
      <rPr>
        <b/>
        <sz val="11"/>
        <color theme="1"/>
        <rFont val="ＭＳ ゴシック"/>
        <family val="3"/>
        <charset val="128"/>
      </rPr>
      <t xml:space="preserve">④ 企業債残高対事業規模比率
</t>
    </r>
    <r>
      <rPr>
        <sz val="11"/>
        <color theme="1"/>
        <rFont val="ＭＳ ゴシック"/>
        <family val="3"/>
        <charset val="128"/>
      </rPr>
      <t xml:space="preserve">　事業開始後10年程度であるため未償還残高が多く、類似団体に比し高い割合であると考えられる。
　また、今後も総合的な汚水処理整備を進めることにより抑制していく必要がある。
</t>
    </r>
    <r>
      <rPr>
        <b/>
        <sz val="11"/>
        <color theme="1"/>
        <rFont val="ＭＳ ゴシック"/>
        <family val="3"/>
        <charset val="128"/>
      </rPr>
      <t/>
    </r>
    <rPh sb="2" eb="4">
      <t>ケイジョウ</t>
    </rPh>
    <rPh sb="4" eb="6">
      <t>シュウシ</t>
    </rPh>
    <rPh sb="6" eb="8">
      <t>ヒリツ</t>
    </rPh>
    <rPh sb="20" eb="22">
      <t>ケイヒ</t>
    </rPh>
    <rPh sb="85" eb="87">
      <t>キギョウ</t>
    </rPh>
    <rPh sb="87" eb="88">
      <t>サイ</t>
    </rPh>
    <rPh sb="88" eb="90">
      <t>ザンダカ</t>
    </rPh>
    <rPh sb="90" eb="91">
      <t>タイ</t>
    </rPh>
    <rPh sb="91" eb="93">
      <t>ジギョウ</t>
    </rPh>
    <rPh sb="93" eb="95">
      <t>キボ</t>
    </rPh>
    <rPh sb="95" eb="97">
      <t>ヒリツ</t>
    </rPh>
    <rPh sb="99" eb="101">
      <t>ジギョウ</t>
    </rPh>
    <rPh sb="101" eb="104">
      <t>カイシゴ</t>
    </rPh>
    <rPh sb="106" eb="107">
      <t>ネン</t>
    </rPh>
    <rPh sb="107" eb="109">
      <t>テイド</t>
    </rPh>
    <rPh sb="114" eb="117">
      <t>ミショウカン</t>
    </rPh>
    <rPh sb="117" eb="119">
      <t>ザンダカ</t>
    </rPh>
    <rPh sb="120" eb="121">
      <t>オオ</t>
    </rPh>
    <rPh sb="123" eb="125">
      <t>ルイジ</t>
    </rPh>
    <rPh sb="125" eb="127">
      <t>ダンタイ</t>
    </rPh>
    <rPh sb="128" eb="129">
      <t>ヒ</t>
    </rPh>
    <rPh sb="130" eb="131">
      <t>タカ</t>
    </rPh>
    <rPh sb="132" eb="134">
      <t>ワリアイ</t>
    </rPh>
    <rPh sb="138" eb="139">
      <t>カンガ</t>
    </rPh>
    <rPh sb="149" eb="151">
      <t>コンゴ</t>
    </rPh>
    <rPh sb="152" eb="155">
      <t>ソウゴウテキ</t>
    </rPh>
    <rPh sb="156" eb="158">
      <t>オスイ</t>
    </rPh>
    <rPh sb="158" eb="160">
      <t>ショリ</t>
    </rPh>
    <rPh sb="160" eb="162">
      <t>セイビ</t>
    </rPh>
    <rPh sb="163" eb="164">
      <t>スス</t>
    </rPh>
    <rPh sb="171" eb="173">
      <t>ヨクセイ</t>
    </rPh>
    <rPh sb="177" eb="179">
      <t>ヒツヨウ</t>
    </rPh>
    <phoneticPr fontId="4"/>
  </si>
  <si>
    <t>2. 老朽化の状況について</t>
    <phoneticPr fontId="4"/>
  </si>
  <si>
    <t>　本事業は平成24年度に開始した事業であり、現時点では減価償却は進んでいない状況である。</t>
    <rPh sb="1" eb="2">
      <t>ホン</t>
    </rPh>
    <rPh sb="2" eb="4">
      <t>ジギョウ</t>
    </rPh>
    <rPh sb="5" eb="7">
      <t>ヘイセイ</t>
    </rPh>
    <rPh sb="9" eb="11">
      <t>ネンド</t>
    </rPh>
    <rPh sb="12" eb="14">
      <t>カイシ</t>
    </rPh>
    <rPh sb="16" eb="18">
      <t>ジギョウ</t>
    </rPh>
    <rPh sb="22" eb="25">
      <t>ゲンジテン</t>
    </rPh>
    <rPh sb="27" eb="29">
      <t>ゲンカ</t>
    </rPh>
    <rPh sb="29" eb="31">
      <t>ショウキャク</t>
    </rPh>
    <rPh sb="32" eb="33">
      <t>スス</t>
    </rPh>
    <rPh sb="38" eb="40">
      <t>ジョウキョウ</t>
    </rPh>
    <phoneticPr fontId="4"/>
  </si>
  <si>
    <t>2. 老朽化の状況</t>
    <phoneticPr fontId="4"/>
  </si>
  <si>
    <t>全体総括</t>
    <rPh sb="0" eb="2">
      <t>ゼンタイ</t>
    </rPh>
    <rPh sb="2" eb="4">
      <t>ソウカツ</t>
    </rPh>
    <phoneticPr fontId="4"/>
  </si>
  <si>
    <t>　本事業は、平成24年時に本市下水道中期ビジョン[改訂版]に基づき未普及地域の早期解消及び、地域の実情やニーズに合った最も効率的で持続可能な汚水処理施設の整備の推進のため取り組んでいる事業である。
　今後については、民設の合併浄化槽制度に一本化し、より分かりやすく効率的な運営を行うよう努める。
　なお、本市の下水道事業においては、公共下水道、特定環境保全公共下水道、農業集落排水、浄化槽事業を一体的に整備しており、総合的な分析を行う必要がある。</t>
    <rPh sb="1" eb="2">
      <t>ホン</t>
    </rPh>
    <rPh sb="2" eb="4">
      <t>ジギョウ</t>
    </rPh>
    <rPh sb="6" eb="8">
      <t>ヘイセイ</t>
    </rPh>
    <rPh sb="10" eb="11">
      <t>ネン</t>
    </rPh>
    <rPh sb="11" eb="12">
      <t>ジ</t>
    </rPh>
    <rPh sb="13" eb="15">
      <t>ホンシ</t>
    </rPh>
    <rPh sb="15" eb="18">
      <t>ゲスイドウ</t>
    </rPh>
    <rPh sb="18" eb="20">
      <t>チュウキ</t>
    </rPh>
    <rPh sb="25" eb="28">
      <t>カイテイバン</t>
    </rPh>
    <rPh sb="30" eb="31">
      <t>モト</t>
    </rPh>
    <rPh sb="33" eb="36">
      <t>ミフキュウ</t>
    </rPh>
    <rPh sb="36" eb="38">
      <t>チイキ</t>
    </rPh>
    <rPh sb="39" eb="41">
      <t>ソウキ</t>
    </rPh>
    <rPh sb="41" eb="43">
      <t>カイショウ</t>
    </rPh>
    <rPh sb="43" eb="44">
      <t>オヨ</t>
    </rPh>
    <rPh sb="46" eb="48">
      <t>チイキ</t>
    </rPh>
    <rPh sb="49" eb="51">
      <t>ジツジョウ</t>
    </rPh>
    <rPh sb="56" eb="57">
      <t>ア</t>
    </rPh>
    <rPh sb="59" eb="60">
      <t>モット</t>
    </rPh>
    <rPh sb="61" eb="64">
      <t>コウリツテキ</t>
    </rPh>
    <rPh sb="65" eb="67">
      <t>ジゾク</t>
    </rPh>
    <rPh sb="67" eb="69">
      <t>カノウ</t>
    </rPh>
    <rPh sb="70" eb="72">
      <t>オスイ</t>
    </rPh>
    <rPh sb="72" eb="74">
      <t>ショリ</t>
    </rPh>
    <rPh sb="74" eb="76">
      <t>シセツ</t>
    </rPh>
    <rPh sb="77" eb="79">
      <t>セイビ</t>
    </rPh>
    <rPh sb="80" eb="82">
      <t>スイシン</t>
    </rPh>
    <rPh sb="85" eb="86">
      <t>ト</t>
    </rPh>
    <rPh sb="87" eb="88">
      <t>ク</t>
    </rPh>
    <rPh sb="92" eb="94">
      <t>ジギョウ</t>
    </rPh>
    <rPh sb="100" eb="102">
      <t>コンゴ</t>
    </rPh>
    <rPh sb="119" eb="122">
      <t>イッポンカ</t>
    </rPh>
    <rPh sb="126" eb="127">
      <t>ワ</t>
    </rPh>
    <rPh sb="132" eb="135">
      <t>コウリツテキ</t>
    </rPh>
    <rPh sb="136" eb="138">
      <t>ウンエイ</t>
    </rPh>
    <rPh sb="139" eb="140">
      <t>オコナ</t>
    </rPh>
    <rPh sb="143" eb="144">
      <t>ツト</t>
    </rPh>
    <rPh sb="153" eb="155">
      <t>ホンシ</t>
    </rPh>
    <rPh sb="156" eb="159">
      <t>ゲスイドウ</t>
    </rPh>
    <rPh sb="159" eb="161">
      <t>ジギョウ</t>
    </rPh>
    <rPh sb="167" eb="169">
      <t>コウキョウ</t>
    </rPh>
    <rPh sb="169" eb="172">
      <t>ゲスイドウ</t>
    </rPh>
    <rPh sb="173" eb="175">
      <t>トクテイ</t>
    </rPh>
    <rPh sb="175" eb="177">
      <t>カンキョウ</t>
    </rPh>
    <rPh sb="177" eb="179">
      <t>ホゼン</t>
    </rPh>
    <rPh sb="179" eb="181">
      <t>コウキョウ</t>
    </rPh>
    <rPh sb="181" eb="184">
      <t>ゲスイドウ</t>
    </rPh>
    <rPh sb="185" eb="187">
      <t>ノウギョウ</t>
    </rPh>
    <rPh sb="187" eb="189">
      <t>シュウラク</t>
    </rPh>
    <rPh sb="189" eb="191">
      <t>ハイスイ</t>
    </rPh>
    <rPh sb="192" eb="195">
      <t>ジョウカソウ</t>
    </rPh>
    <rPh sb="195" eb="197">
      <t>ジギョウ</t>
    </rPh>
    <rPh sb="198" eb="201">
      <t>イッタイテキ</t>
    </rPh>
    <rPh sb="202" eb="204">
      <t>セイビ</t>
    </rPh>
    <rPh sb="209" eb="212">
      <t>ソウゴウテキ</t>
    </rPh>
    <rPh sb="213" eb="215">
      <t>ブンセキ</t>
    </rPh>
    <rPh sb="216" eb="217">
      <t>オコナ</t>
    </rPh>
    <rPh sb="218" eb="220">
      <t>ヒツヨウ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</si>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</sst>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1C-4D9D-8E68-D4D9FD3555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E1C-4D9D-8E68-D4D9FD3555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58.27</c:v>
                </c:pt>
                <c:pt idx="1">
                  <c:v>58.27</c:v>
                </c:pt>
                <c:pt idx="2">
                  <c:v>58.27</c:v>
                </c:pt>
                <c:pt idx="3">
                  <c:v>58.27</c:v>
                </c:pt>
                <c:pt idx="4">
                  <c:v>58.27</c:v>
                </c:pt>
              </c:numCache>
            </c:numRef>
          </c:val>
          <c:extLst>
            <c:ext xmlns:c16="http://schemas.microsoft.com/office/drawing/2014/chart" uri="{C3380CC4-5D6E-409C-BE32-E72D297353CC}">
              <c16:uniqueId val="{00000000-1C25-4A7F-A55C-DCC12DB27A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1C25-4A7F-A55C-DCC12DB27A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C82-4761-91FC-40AB52AC81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BC82-4761-91FC-40AB52AC81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64.12</c:v>
                </c:pt>
                <c:pt idx="1">
                  <c:v>76.62</c:v>
                </c:pt>
                <c:pt idx="2">
                  <c:v>75.150000000000006</c:v>
                </c:pt>
                <c:pt idx="3">
                  <c:v>72.3</c:v>
                </c:pt>
                <c:pt idx="4">
                  <c:v>73.94</c:v>
                </c:pt>
              </c:numCache>
            </c:numRef>
          </c:val>
          <c:extLst>
            <c:ext xmlns:c16="http://schemas.microsoft.com/office/drawing/2014/chart" uri="{C3380CC4-5D6E-409C-BE32-E72D297353CC}">
              <c16:uniqueId val="{00000000-C311-412E-A609-52E683D8C8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93.76</c:v>
                </c:pt>
                <c:pt idx="1">
                  <c:v>95.33</c:v>
                </c:pt>
                <c:pt idx="2">
                  <c:v>92.17</c:v>
                </c:pt>
                <c:pt idx="3">
                  <c:v>101.83</c:v>
                </c:pt>
                <c:pt idx="4">
                  <c:v>95.1</c:v>
                </c:pt>
              </c:numCache>
            </c:numRef>
          </c:val>
          <c:smooth val="0"/>
          <c:extLst>
            <c:ext xmlns:c16="http://schemas.microsoft.com/office/drawing/2014/chart" uri="{C3380CC4-5D6E-409C-BE32-E72D297353CC}">
              <c16:uniqueId val="{00000001-C311-412E-A609-52E683D8C8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12.67</c:v>
                </c:pt>
                <c:pt idx="1">
                  <c:v>14.98</c:v>
                </c:pt>
                <c:pt idx="2">
                  <c:v>17.64</c:v>
                </c:pt>
                <c:pt idx="3">
                  <c:v>19.670000000000002</c:v>
                </c:pt>
                <c:pt idx="4">
                  <c:v>22.86</c:v>
                </c:pt>
              </c:numCache>
            </c:numRef>
          </c:val>
          <c:extLst>
            <c:ext xmlns:c16="http://schemas.microsoft.com/office/drawing/2014/chart" uri="{C3380CC4-5D6E-409C-BE32-E72D297353CC}">
              <c16:uniqueId val="{00000000-D2AE-4E48-BC6C-40AC766500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16.63</c:v>
                </c:pt>
                <c:pt idx="1">
                  <c:v>15.4</c:v>
                </c:pt>
                <c:pt idx="2">
                  <c:v>16.28</c:v>
                </c:pt>
                <c:pt idx="3">
                  <c:v>16.75</c:v>
                </c:pt>
                <c:pt idx="4">
                  <c:v>19.34</c:v>
                </c:pt>
              </c:numCache>
            </c:numRef>
          </c:val>
          <c:smooth val="0"/>
          <c:extLst>
            <c:ext xmlns:c16="http://schemas.microsoft.com/office/drawing/2014/chart" uri="{C3380CC4-5D6E-409C-BE32-E72D297353CC}">
              <c16:uniqueId val="{00000001-D2AE-4E48-BC6C-40AC766500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17-4B8E-9A44-1F9DA640DE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17-4B8E-9A44-1F9DA640DE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260.3</c:v>
                </c:pt>
                <c:pt idx="1">
                  <c:v>294.77</c:v>
                </c:pt>
                <c:pt idx="2">
                  <c:v>302.58</c:v>
                </c:pt>
                <c:pt idx="3">
                  <c:v>369.85</c:v>
                </c:pt>
                <c:pt idx="4">
                  <c:v>387.09</c:v>
                </c:pt>
              </c:numCache>
            </c:numRef>
          </c:val>
          <c:extLst>
            <c:ext xmlns:c16="http://schemas.microsoft.com/office/drawing/2014/chart" uri="{C3380CC4-5D6E-409C-BE32-E72D297353CC}">
              <c16:uniqueId val="{00000000-D6C2-4FB9-8974-BCF6FB131F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173.09</c:v>
                </c:pt>
                <c:pt idx="1">
                  <c:v>162.82</c:v>
                </c:pt>
                <c:pt idx="2">
                  <c:v>193.62</c:v>
                </c:pt>
                <c:pt idx="3">
                  <c:v>44.51</c:v>
                </c:pt>
                <c:pt idx="4">
                  <c:v>225.85</c:v>
                </c:pt>
              </c:numCache>
            </c:numRef>
          </c:val>
          <c:smooth val="0"/>
          <c:extLst>
            <c:ext xmlns:c16="http://schemas.microsoft.com/office/drawing/2014/chart" uri="{C3380CC4-5D6E-409C-BE32-E72D297353CC}">
              <c16:uniqueId val="{00000001-D6C2-4FB9-8974-BCF6FB131F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105.63</c:v>
                </c:pt>
                <c:pt idx="1">
                  <c:v>82.92</c:v>
                </c:pt>
                <c:pt idx="2">
                  <c:v>1.67</c:v>
                </c:pt>
                <c:pt idx="3">
                  <c:v>-30.75</c:v>
                </c:pt>
                <c:pt idx="4">
                  <c:v>237.34</c:v>
                </c:pt>
              </c:numCache>
            </c:numRef>
          </c:val>
          <c:extLst>
            <c:ext xmlns:c16="http://schemas.microsoft.com/office/drawing/2014/chart" uri="{C3380CC4-5D6E-409C-BE32-E72D297353CC}">
              <c16:uniqueId val="{00000000-ED04-49C6-AEB4-A0EA13B832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117.39</c:v>
                </c:pt>
                <c:pt idx="1">
                  <c:v>125.61</c:v>
                </c:pt>
                <c:pt idx="2">
                  <c:v>67.75</c:v>
                </c:pt>
                <c:pt idx="3">
                  <c:v>150.30000000000001</c:v>
                </c:pt>
                <c:pt idx="4">
                  <c:v>45.1</c:v>
                </c:pt>
              </c:numCache>
            </c:numRef>
          </c:val>
          <c:smooth val="0"/>
          <c:extLst>
            <c:ext xmlns:c16="http://schemas.microsoft.com/office/drawing/2014/chart" uri="{C3380CC4-5D6E-409C-BE32-E72D297353CC}">
              <c16:uniqueId val="{00000001-ED04-49C6-AEB4-A0EA13B832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1354</c:v>
                </c:pt>
                <c:pt idx="1">
                  <c:v>1349.62</c:v>
                </c:pt>
                <c:pt idx="2">
                  <c:v>1183.3499999999999</c:v>
                </c:pt>
                <c:pt idx="3">
                  <c:v>1278.76</c:v>
                </c:pt>
                <c:pt idx="4">
                  <c:v>1190.56</c:v>
                </c:pt>
              </c:numCache>
            </c:numRef>
          </c:val>
          <c:extLst>
            <c:ext xmlns:c16="http://schemas.microsoft.com/office/drawing/2014/chart" uri="{C3380CC4-5D6E-409C-BE32-E72D297353CC}">
              <c16:uniqueId val="{00000000-6608-4B7D-9C40-CA0AE3BB98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6608-4B7D-9C40-CA0AE3BB98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55.08</c:v>
                </c:pt>
                <c:pt idx="1">
                  <c:v>60.09</c:v>
                </c:pt>
                <c:pt idx="2">
                  <c:v>59.96</c:v>
                </c:pt>
                <c:pt idx="3">
                  <c:v>61.55</c:v>
                </c:pt>
                <c:pt idx="4">
                  <c:v>60.43</c:v>
                </c:pt>
              </c:numCache>
            </c:numRef>
          </c:val>
          <c:extLst>
            <c:ext xmlns:c16="http://schemas.microsoft.com/office/drawing/2014/chart" uri="{C3380CC4-5D6E-409C-BE32-E72D297353CC}">
              <c16:uniqueId val="{00000000-A261-4F6E-892D-5D09394859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A261-4F6E-892D-5D09394859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265.95</c:v>
                </c:pt>
                <c:pt idx="1">
                  <c:v>236.57</c:v>
                </c:pt>
                <c:pt idx="2">
                  <c:v>243.66</c:v>
                </c:pt>
                <c:pt idx="3">
                  <c:v>238.17</c:v>
                </c:pt>
                <c:pt idx="4">
                  <c:v>242.17</c:v>
                </c:pt>
              </c:numCache>
            </c:numRef>
          </c:val>
          <c:extLst>
            <c:ext xmlns:c16="http://schemas.microsoft.com/office/drawing/2014/chart" uri="{C3380CC4-5D6E-409C-BE32-E72D297353CC}">
              <c16:uniqueId val="{00000000-20A7-4E7A-BA47-5012BC3283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20A7-4E7A-BA47-5012BC3283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新潟市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767565</v>
      </c>
      <c r="AM8" s="41"/>
      <c r="AN8" s="41"/>
      <c r="AO8" s="41"/>
      <c r="AP8" s="41"/>
      <c r="AQ8" s="41"/>
      <c r="AR8" s="41"/>
      <c r="AS8" s="41"/>
      <c r="AT8" s="34">
        <f>データ!T6</f>
        <v>1954.92</v>
      </c>
      <c r="AU8" s="34"/>
      <c r="AV8" s="34"/>
      <c r="AW8" s="34"/>
      <c r="AX8" s="34"/>
      <c r="AY8" s="34"/>
      <c r="AZ8" s="34"/>
      <c r="BA8" s="34"/>
      <c r="BB8" s="34">
        <f>データ!U6</f>
        <v>392.63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36.630000000000003</v>
      </c>
      <c r="J10" s="34"/>
      <c r="K10" s="34"/>
      <c r="L10" s="34"/>
      <c r="M10" s="34"/>
      <c r="N10" s="34"/>
      <c r="O10" s="34"/>
      <c r="P10" s="34">
        <f>データ!P6</f>
        <v>0.14000000000000001</v>
      </c>
      <c r="Q10" s="34"/>
      <c r="R10" s="34"/>
      <c r="S10" s="34"/>
      <c r="T10" s="34"/>
      <c r="U10" s="34"/>
      <c r="V10" s="34"/>
      <c r="W10" s="34">
        <f>データ!Q6</f>
        <v>100</v>
      </c>
      <c r="X10" s="34"/>
      <c r="Y10" s="34"/>
      <c r="Z10" s="34"/>
      <c r="AA10" s="34"/>
      <c r="AB10" s="34"/>
      <c r="AC10" s="34"/>
      <c r="AD10" s="41">
        <f>データ!R6</f>
        <v>3674</v>
      </c>
      <c r="AE10" s="41"/>
      <c r="AF10" s="41"/>
      <c r="AG10" s="41"/>
      <c r="AH10" s="41"/>
      <c r="AI10" s="41"/>
      <c r="AJ10" s="41"/>
      <c r="AK10" s="2"/>
      <c r="AL10" s="41">
        <f>データ!V6</f>
        <v>1083</v>
      </c>
      <c r="AM10" s="41"/>
      <c r="AN10" s="41"/>
      <c r="AO10" s="41"/>
      <c r="AP10" s="41"/>
      <c r="AQ10" s="41"/>
      <c r="AR10" s="41"/>
      <c r="AS10" s="41"/>
      <c r="AT10" s="34">
        <f>データ!W6</f>
        <v>0.01</v>
      </c>
      <c r="AU10" s="34"/>
      <c r="AV10" s="34"/>
      <c r="AW10" s="34"/>
      <c r="AX10" s="34"/>
      <c r="AY10" s="34"/>
      <c r="AZ10" s="34"/>
      <c r="BA10" s="34"/>
      <c r="BB10" s="34">
        <f>データ!X6</f>
        <v>108300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27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28</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29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30</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31</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32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33</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34</v>
      </c>
      <c r="C84" s="12"/>
      <c r="D84" s="12"/>
      <c r="E84" s="12" t="s">
        <v>35</v>
      </c>
      <c r="F84" s="12" t="s">
        <v>36</v>
      </c>
      <c r="G84" s="12" t="s">
        <v>37</v>
      </c>
      <c r="H84" s="12" t="s">
        <v>38</v>
      </c>
      <c r="I84" s="12" t="s">
        <v>39</v>
      </c>
      <c r="J84" s="12" t="s">
        <v>40</v>
      </c>
      <c r="K84" s="12" t="s">
        <v>41</v>
      </c>
      <c r="L84" s="12" t="s">
        <v>42</v>
      </c>
      <c r="M84" s="12" t="s">
        <v>43</v>
      </c>
      <c r="N84" s="12" t="s">
        <v>44</v>
      </c>
      <c r="O84" s="12" t="s">
        <v>45</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csQLHFebxZS9/WVGqFTJmE+VxtC4Z18QCiQsTXc6V/jkk1MxoZOHimjCXQk0gK8/nHBKHH1d6Orp/XzLMe5kew==" saltValue="7n9J6Oc/pXLVn+XoFii1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30</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8"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34</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8" s="22" customFormat="1" x14ac:dyDescent="0.15">
      <c r="A6" s="14" t="s">
        <v>97</v>
      </c>
      <c r="B6" s="19">
        <f>B7</f>
        <v>2023</v>
      </c>
      <c r="C6" s="19">
        <f t="shared" ref="C6:X6" si="3">C7</f>
        <v>151009</v>
      </c>
      <c r="D6" s="19">
        <f t="shared" si="3"/>
        <v>46</v>
      </c>
      <c r="E6" s="19">
        <f t="shared" si="3"/>
        <v>18</v>
      </c>
      <c r="F6" s="19">
        <f t="shared" si="3"/>
        <v>0</v>
      </c>
      <c r="G6" s="19">
        <f t="shared" si="3"/>
        <v>0</v>
      </c>
      <c r="H6" s="19" t="str">
        <f t="shared" si="3"/>
        <v>新潟県　新潟市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36.630000000000003</v>
      </c>
      <c r="P6" s="20">
        <f t="shared" si="3"/>
        <v>0.14000000000000001</v>
      </c>
      <c r="Q6" s="20">
        <f t="shared" si="3"/>
        <v>100</v>
      </c>
      <c r="R6" s="20">
        <f t="shared" si="3"/>
        <v>3674</v>
      </c>
      <c r="S6" s="20">
        <f t="shared" si="3"/>
        <v>767565</v>
      </c>
      <c r="T6" s="20">
        <f t="shared" si="3"/>
        <v>1954.92</v>
      </c>
      <c r="U6" s="20">
        <f t="shared" si="3"/>
        <v>392.63</v>
      </c>
      <c r="V6" s="20">
        <f t="shared" si="3"/>
        <v>1083</v>
      </c>
      <c r="W6" s="20">
        <f t="shared" si="3"/>
        <v>0.01</v>
      </c>
      <c r="X6" s="20">
        <f t="shared" si="3"/>
        <v>108300</v>
      </c>
      <c r="Y6" s="21">
        <f>IF(Y7="",NA(),Y7)</f>
        <v>64.12</v>
      </c>
      <c r="Z6" s="21">
        <f t="shared" ref="Z6:AH6" si="4">IF(Z7="",NA(),Z7)</f>
        <v>76.62</v>
      </c>
      <c r="AA6" s="21">
        <f t="shared" si="4"/>
        <v>75.150000000000006</v>
      </c>
      <c r="AB6" s="21">
        <f t="shared" si="4"/>
        <v>72.3</v>
      </c>
      <c r="AC6" s="21">
        <f t="shared" si="4"/>
        <v>73.94</v>
      </c>
      <c r="AD6" s="21">
        <f t="shared" si="4"/>
        <v>93.76</v>
      </c>
      <c r="AE6" s="21">
        <f t="shared" si="4"/>
        <v>95.33</v>
      </c>
      <c r="AF6" s="21">
        <f t="shared" si="4"/>
        <v>92.17</v>
      </c>
      <c r="AG6" s="21">
        <f t="shared" si="4"/>
        <v>101.83</v>
      </c>
      <c r="AH6" s="21">
        <f t="shared" si="4"/>
        <v>95.1</v>
      </c>
      <c r="AI6" s="20" t="str">
        <f>IF(AI7="","",IF(AI7="-","【-】","【"&amp;SUBSTITUTE(TEXT(AI7,"#,##0.00"),"-","△")&amp;"】"))</f>
        <v>【96.62】</v>
      </c>
      <c r="AJ6" s="21">
        <f>IF(AJ7="",NA(),AJ7)</f>
        <v>260.3</v>
      </c>
      <c r="AK6" s="21">
        <f t="shared" ref="AK6:AS6" si="5">IF(AK7="",NA(),AK7)</f>
        <v>294.77</v>
      </c>
      <c r="AL6" s="21">
        <f t="shared" si="5"/>
        <v>302.58</v>
      </c>
      <c r="AM6" s="21">
        <f t="shared" si="5"/>
        <v>369.85</v>
      </c>
      <c r="AN6" s="21">
        <f t="shared" si="5"/>
        <v>387.09</v>
      </c>
      <c r="AO6" s="21">
        <f t="shared" si="5"/>
        <v>173.09</v>
      </c>
      <c r="AP6" s="21">
        <f t="shared" si="5"/>
        <v>162.82</v>
      </c>
      <c r="AQ6" s="21">
        <f t="shared" si="5"/>
        <v>193.62</v>
      </c>
      <c r="AR6" s="21">
        <f t="shared" si="5"/>
        <v>44.51</v>
      </c>
      <c r="AS6" s="21">
        <f t="shared" si="5"/>
        <v>225.85</v>
      </c>
      <c r="AT6" s="20" t="str">
        <f>IF(AT7="","",IF(AT7="-","【-】","【"&amp;SUBSTITUTE(TEXT(AT7,"#,##0.00"),"-","△")&amp;"】"))</f>
        <v>【111.69】</v>
      </c>
      <c r="AU6" s="21">
        <f>IF(AU7="",NA(),AU7)</f>
        <v>105.63</v>
      </c>
      <c r="AV6" s="21">
        <f t="shared" ref="AV6:BD6" si="6">IF(AV7="",NA(),AV7)</f>
        <v>82.92</v>
      </c>
      <c r="AW6" s="21">
        <f t="shared" si="6"/>
        <v>1.67</v>
      </c>
      <c r="AX6" s="21">
        <f t="shared" si="6"/>
        <v>-30.75</v>
      </c>
      <c r="AY6" s="21">
        <f t="shared" si="6"/>
        <v>237.34</v>
      </c>
      <c r="AZ6" s="21">
        <f t="shared" si="6"/>
        <v>117.39</v>
      </c>
      <c r="BA6" s="21">
        <f t="shared" si="6"/>
        <v>125.61</v>
      </c>
      <c r="BB6" s="21">
        <f t="shared" si="6"/>
        <v>67.75</v>
      </c>
      <c r="BC6" s="21">
        <f t="shared" si="6"/>
        <v>150.30000000000001</v>
      </c>
      <c r="BD6" s="21">
        <f t="shared" si="6"/>
        <v>45.1</v>
      </c>
      <c r="BE6" s="20" t="str">
        <f>IF(BE7="","",IF(BE7="-","【-】","【"&amp;SUBSTITUTE(TEXT(BE7,"#,##0.00"),"-","△")&amp;"】"))</f>
        <v>【111.29】</v>
      </c>
      <c r="BF6" s="21">
        <f>IF(BF7="",NA(),BF7)</f>
        <v>1354</v>
      </c>
      <c r="BG6" s="21">
        <f t="shared" ref="BG6:BO6" si="7">IF(BG7="",NA(),BG7)</f>
        <v>1349.62</v>
      </c>
      <c r="BH6" s="21">
        <f t="shared" si="7"/>
        <v>1183.3499999999999</v>
      </c>
      <c r="BI6" s="21">
        <f t="shared" si="7"/>
        <v>1278.76</v>
      </c>
      <c r="BJ6" s="21">
        <f t="shared" si="7"/>
        <v>1190.56</v>
      </c>
      <c r="BK6" s="21">
        <f t="shared" si="7"/>
        <v>421.25</v>
      </c>
      <c r="BL6" s="21">
        <f t="shared" si="7"/>
        <v>398.42</v>
      </c>
      <c r="BM6" s="21">
        <f t="shared" si="7"/>
        <v>393.35</v>
      </c>
      <c r="BN6" s="21">
        <f t="shared" si="7"/>
        <v>397.03</v>
      </c>
      <c r="BO6" s="21">
        <f t="shared" si="7"/>
        <v>424.95</v>
      </c>
      <c r="BP6" s="20" t="str">
        <f>IF(BP7="","",IF(BP7="-","【-】","【"&amp;SUBSTITUTE(TEXT(BP7,"#,##0.00"),"-","△")&amp;"】"))</f>
        <v>【349.83】</v>
      </c>
      <c r="BQ6" s="21">
        <f>IF(BQ7="",NA(),BQ7)</f>
        <v>55.08</v>
      </c>
      <c r="BR6" s="21">
        <f t="shared" ref="BR6:BZ6" si="8">IF(BR7="",NA(),BR7)</f>
        <v>60.09</v>
      </c>
      <c r="BS6" s="21">
        <f t="shared" si="8"/>
        <v>59.96</v>
      </c>
      <c r="BT6" s="21">
        <f t="shared" si="8"/>
        <v>61.55</v>
      </c>
      <c r="BU6" s="21">
        <f t="shared" si="8"/>
        <v>60.43</v>
      </c>
      <c r="BV6" s="21">
        <f t="shared" si="8"/>
        <v>53.23</v>
      </c>
      <c r="BW6" s="21">
        <f t="shared" si="8"/>
        <v>50.7</v>
      </c>
      <c r="BX6" s="21">
        <f t="shared" si="8"/>
        <v>48.13</v>
      </c>
      <c r="BY6" s="21">
        <f t="shared" si="8"/>
        <v>46.58</v>
      </c>
      <c r="BZ6" s="21">
        <f t="shared" si="8"/>
        <v>41.67</v>
      </c>
      <c r="CA6" s="20" t="str">
        <f>IF(CA7="","",IF(CA7="-","【-】","【"&amp;SUBSTITUTE(TEXT(CA7,"#,##0.00"),"-","△")&amp;"】"))</f>
        <v>【53.65】</v>
      </c>
      <c r="CB6" s="21">
        <f>IF(CB7="",NA(),CB7)</f>
        <v>265.95</v>
      </c>
      <c r="CC6" s="21">
        <f t="shared" ref="CC6:CK6" si="9">IF(CC7="",NA(),CC7)</f>
        <v>236.57</v>
      </c>
      <c r="CD6" s="21">
        <f t="shared" si="9"/>
        <v>243.66</v>
      </c>
      <c r="CE6" s="21">
        <f t="shared" si="9"/>
        <v>238.17</v>
      </c>
      <c r="CF6" s="21">
        <f t="shared" si="9"/>
        <v>242.17</v>
      </c>
      <c r="CG6" s="21">
        <f t="shared" si="9"/>
        <v>283.3</v>
      </c>
      <c r="CH6" s="21">
        <f t="shared" si="9"/>
        <v>289.81</v>
      </c>
      <c r="CI6" s="21">
        <f t="shared" si="9"/>
        <v>301.54000000000002</v>
      </c>
      <c r="CJ6" s="21">
        <f t="shared" si="9"/>
        <v>311.73</v>
      </c>
      <c r="CK6" s="21">
        <f t="shared" si="9"/>
        <v>326.49</v>
      </c>
      <c r="CL6" s="20" t="str">
        <f>IF(CL7="","",IF(CL7="-","【-】","【"&amp;SUBSTITUTE(TEXT(CL7,"#,##0.00"),"-","△")&amp;"】"))</f>
        <v>【307.86】</v>
      </c>
      <c r="CM6" s="21">
        <f>IF(CM7="",NA(),CM7)</f>
        <v>58.27</v>
      </c>
      <c r="CN6" s="21">
        <f t="shared" ref="CN6:CV6" si="10">IF(CN7="",NA(),CN7)</f>
        <v>58.27</v>
      </c>
      <c r="CO6" s="21">
        <f t="shared" si="10"/>
        <v>58.27</v>
      </c>
      <c r="CP6" s="21">
        <f t="shared" si="10"/>
        <v>58.27</v>
      </c>
      <c r="CQ6" s="21">
        <f t="shared" si="10"/>
        <v>58.27</v>
      </c>
      <c r="CR6" s="21">
        <f t="shared" si="10"/>
        <v>55.96</v>
      </c>
      <c r="CS6" s="21">
        <f t="shared" si="10"/>
        <v>56.45</v>
      </c>
      <c r="CT6" s="21">
        <f t="shared" si="10"/>
        <v>58.26</v>
      </c>
      <c r="CU6" s="21">
        <f t="shared" si="10"/>
        <v>56.76</v>
      </c>
      <c r="CV6" s="21">
        <f t="shared" si="10"/>
        <v>58.02</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66.430000000000007</v>
      </c>
      <c r="DF6" s="21">
        <f t="shared" si="11"/>
        <v>66.88</v>
      </c>
      <c r="DG6" s="21">
        <f t="shared" si="11"/>
        <v>63.66</v>
      </c>
      <c r="DH6" s="20" t="str">
        <f>IF(DH7="","",IF(DH7="-","【-】","【"&amp;SUBSTITUTE(TEXT(DH7,"#,##0.00"),"-","△")&amp;"】"))</f>
        <v>【85.31】</v>
      </c>
      <c r="DI6" s="21">
        <f>IF(DI7="",NA(),DI7)</f>
        <v>12.67</v>
      </c>
      <c r="DJ6" s="21">
        <f t="shared" ref="DJ6:DR6" si="12">IF(DJ7="",NA(),DJ7)</f>
        <v>14.98</v>
      </c>
      <c r="DK6" s="21">
        <f t="shared" si="12"/>
        <v>17.64</v>
      </c>
      <c r="DL6" s="21">
        <f t="shared" si="12"/>
        <v>19.670000000000002</v>
      </c>
      <c r="DM6" s="21">
        <f t="shared" si="12"/>
        <v>22.86</v>
      </c>
      <c r="DN6" s="21">
        <f t="shared" si="12"/>
        <v>16.63</v>
      </c>
      <c r="DO6" s="21">
        <f t="shared" si="12"/>
        <v>15.4</v>
      </c>
      <c r="DP6" s="21">
        <f t="shared" si="12"/>
        <v>16.28</v>
      </c>
      <c r="DQ6" s="21">
        <f t="shared" si="12"/>
        <v>16.75</v>
      </c>
      <c r="DR6" s="21">
        <f t="shared" si="12"/>
        <v>19.34</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151009</v>
      </c>
      <c r="D7" s="23">
        <v>46</v>
      </c>
      <c r="E7" s="23">
        <v>18</v>
      </c>
      <c r="F7" s="23">
        <v>0</v>
      </c>
      <c r="G7" s="23">
        <v>0</v>
      </c>
      <c r="H7" s="23" t="s">
        <v>98</v>
      </c>
      <c r="I7" s="23" t="s">
        <v>99</v>
      </c>
      <c r="J7" s="23" t="s">
        <v>100</v>
      </c>
      <c r="K7" s="23" t="s">
        <v>101</v>
      </c>
      <c r="L7" s="23" t="s">
        <v>102</v>
      </c>
      <c r="M7" s="23" t="s">
        <v>103</v>
      </c>
      <c r="N7" s="24" t="s">
        <v>104</v>
      </c>
      <c r="O7" s="24">
        <v>36.630000000000003</v>
      </c>
      <c r="P7" s="24">
        <v>0.14000000000000001</v>
      </c>
      <c r="Q7" s="24">
        <v>100</v>
      </c>
      <c r="R7" s="24">
        <v>3674</v>
      </c>
      <c r="S7" s="24">
        <v>767565</v>
      </c>
      <c r="T7" s="24">
        <v>1954.92</v>
      </c>
      <c r="U7" s="24">
        <v>392.63</v>
      </c>
      <c r="V7" s="24">
        <v>1083</v>
      </c>
      <c r="W7" s="24">
        <v>0.01</v>
      </c>
      <c r="X7" s="24">
        <v>108300</v>
      </c>
      <c r="Y7" s="24">
        <v>64.12</v>
      </c>
      <c r="Z7" s="24">
        <v>76.62</v>
      </c>
      <c r="AA7" s="24">
        <v>75.150000000000006</v>
      </c>
      <c r="AB7" s="24">
        <v>72.3</v>
      </c>
      <c r="AC7" s="24">
        <v>73.94</v>
      </c>
      <c r="AD7" s="24">
        <v>93.76</v>
      </c>
      <c r="AE7" s="24">
        <v>95.33</v>
      </c>
      <c r="AF7" s="24">
        <v>92.17</v>
      </c>
      <c r="AG7" s="24">
        <v>101.83</v>
      </c>
      <c r="AH7" s="24">
        <v>95.1</v>
      </c>
      <c r="AI7" s="24">
        <v>96.62</v>
      </c>
      <c r="AJ7" s="24">
        <v>260.3</v>
      </c>
      <c r="AK7" s="24">
        <v>294.77</v>
      </c>
      <c r="AL7" s="24">
        <v>302.58</v>
      </c>
      <c r="AM7" s="24">
        <v>369.85</v>
      </c>
      <c r="AN7" s="24">
        <v>387.09</v>
      </c>
      <c r="AO7" s="24">
        <v>173.09</v>
      </c>
      <c r="AP7" s="24">
        <v>162.82</v>
      </c>
      <c r="AQ7" s="24">
        <v>193.62</v>
      </c>
      <c r="AR7" s="24">
        <v>44.51</v>
      </c>
      <c r="AS7" s="24">
        <v>225.85</v>
      </c>
      <c r="AT7" s="24">
        <v>111.69</v>
      </c>
      <c r="AU7" s="24">
        <v>105.63</v>
      </c>
      <c r="AV7" s="24">
        <v>82.92</v>
      </c>
      <c r="AW7" s="24">
        <v>1.67</v>
      </c>
      <c r="AX7" s="24">
        <v>-30.75</v>
      </c>
      <c r="AY7" s="24">
        <v>237.34</v>
      </c>
      <c r="AZ7" s="24">
        <v>117.39</v>
      </c>
      <c r="BA7" s="24">
        <v>125.61</v>
      </c>
      <c r="BB7" s="24">
        <v>67.75</v>
      </c>
      <c r="BC7" s="24">
        <v>150.30000000000001</v>
      </c>
      <c r="BD7" s="24">
        <v>45.1</v>
      </c>
      <c r="BE7" s="24">
        <v>111.29</v>
      </c>
      <c r="BF7" s="24">
        <v>1354</v>
      </c>
      <c r="BG7" s="24">
        <v>1349.62</v>
      </c>
      <c r="BH7" s="24">
        <v>1183.3499999999999</v>
      </c>
      <c r="BI7" s="24">
        <v>1278.76</v>
      </c>
      <c r="BJ7" s="24">
        <v>1190.56</v>
      </c>
      <c r="BK7" s="24">
        <v>421.25</v>
      </c>
      <c r="BL7" s="24">
        <v>398.42</v>
      </c>
      <c r="BM7" s="24">
        <v>393.35</v>
      </c>
      <c r="BN7" s="24">
        <v>397.03</v>
      </c>
      <c r="BO7" s="24">
        <v>424.95</v>
      </c>
      <c r="BP7" s="24">
        <v>349.83</v>
      </c>
      <c r="BQ7" s="24">
        <v>55.08</v>
      </c>
      <c r="BR7" s="24">
        <v>60.09</v>
      </c>
      <c r="BS7" s="24">
        <v>59.96</v>
      </c>
      <c r="BT7" s="24">
        <v>61.55</v>
      </c>
      <c r="BU7" s="24">
        <v>60.43</v>
      </c>
      <c r="BV7" s="24">
        <v>53.23</v>
      </c>
      <c r="BW7" s="24">
        <v>50.7</v>
      </c>
      <c r="BX7" s="24">
        <v>48.13</v>
      </c>
      <c r="BY7" s="24">
        <v>46.58</v>
      </c>
      <c r="BZ7" s="24">
        <v>41.67</v>
      </c>
      <c r="CA7" s="24">
        <v>53.65</v>
      </c>
      <c r="CB7" s="24">
        <v>265.95</v>
      </c>
      <c r="CC7" s="24">
        <v>236.57</v>
      </c>
      <c r="CD7" s="24">
        <v>243.66</v>
      </c>
      <c r="CE7" s="24">
        <v>238.17</v>
      </c>
      <c r="CF7" s="24">
        <v>242.17</v>
      </c>
      <c r="CG7" s="24">
        <v>283.3</v>
      </c>
      <c r="CH7" s="24">
        <v>289.81</v>
      </c>
      <c r="CI7" s="24">
        <v>301.54000000000002</v>
      </c>
      <c r="CJ7" s="24">
        <v>311.73</v>
      </c>
      <c r="CK7" s="24">
        <v>326.49</v>
      </c>
      <c r="CL7" s="24">
        <v>307.86</v>
      </c>
      <c r="CM7" s="24">
        <v>58.27</v>
      </c>
      <c r="CN7" s="24">
        <v>58.27</v>
      </c>
      <c r="CO7" s="24">
        <v>58.27</v>
      </c>
      <c r="CP7" s="24">
        <v>58.27</v>
      </c>
      <c r="CQ7" s="24">
        <v>58.27</v>
      </c>
      <c r="CR7" s="24">
        <v>55.96</v>
      </c>
      <c r="CS7" s="24">
        <v>56.45</v>
      </c>
      <c r="CT7" s="24">
        <v>58.26</v>
      </c>
      <c r="CU7" s="24">
        <v>56.76</v>
      </c>
      <c r="CV7" s="24">
        <v>58.02</v>
      </c>
      <c r="CW7" s="24">
        <v>54.61</v>
      </c>
      <c r="CX7" s="24">
        <v>100</v>
      </c>
      <c r="CY7" s="24">
        <v>100</v>
      </c>
      <c r="CZ7" s="24">
        <v>100</v>
      </c>
      <c r="DA7" s="24">
        <v>100</v>
      </c>
      <c r="DB7" s="24">
        <v>100</v>
      </c>
      <c r="DC7" s="24">
        <v>60.12</v>
      </c>
      <c r="DD7" s="24">
        <v>54.99</v>
      </c>
      <c r="DE7" s="24">
        <v>66.430000000000007</v>
      </c>
      <c r="DF7" s="24">
        <v>66.88</v>
      </c>
      <c r="DG7" s="24">
        <v>63.66</v>
      </c>
      <c r="DH7" s="24">
        <v>85.31</v>
      </c>
      <c r="DI7" s="24">
        <v>12.67</v>
      </c>
      <c r="DJ7" s="24">
        <v>14.98</v>
      </c>
      <c r="DK7" s="24">
        <v>17.64</v>
      </c>
      <c r="DL7" s="24">
        <v>19.670000000000002</v>
      </c>
      <c r="DM7" s="24">
        <v>22.86</v>
      </c>
      <c r="DN7" s="24">
        <v>16.63</v>
      </c>
      <c r="DO7" s="24">
        <v>15.4</v>
      </c>
      <c r="DP7" s="24">
        <v>16.28</v>
      </c>
      <c r="DQ7" s="24">
        <v>16.75</v>
      </c>
      <c r="DR7" s="24">
        <v>19.34</v>
      </c>
      <c r="DS7" s="24">
        <v>25.25</v>
      </c>
      <c r="DT7" s="24" t="s">
        <v>104</v>
      </c>
      <c r="DU7" s="24" t="s">
        <v>104</v>
      </c>
      <c r="DV7" s="24" t="s">
        <v>104</v>
      </c>
      <c r="DW7" s="24" t="s">
        <v>104</v>
      </c>
      <c r="DX7" s="24" t="s">
        <v>104</v>
      </c>
      <c r="DY7" s="24" t="s">
        <v>104</v>
      </c>
      <c r="DZ7" s="24" t="s">
        <v>104</v>
      </c>
      <c r="EA7" s="24" t="s">
        <v>104</v>
      </c>
      <c r="EB7" s="24" t="s">
        <v>104</v>
      </c>
      <c r="EC7" s="24" t="s">
        <v>104</v>
      </c>
      <c r="ED7" s="24" t="s">
        <v>104</v>
      </c>
      <c r="EE7" s="24" t="s">
        <v>104</v>
      </c>
      <c r="EF7" s="24" t="s">
        <v>104</v>
      </c>
      <c r="EG7" s="24" t="s">
        <v>104</v>
      </c>
      <c r="EH7" s="24" t="s">
        <v>104</v>
      </c>
      <c r="EI7" s="24" t="s">
        <v>104</v>
      </c>
      <c r="EJ7" s="24" t="s">
        <v>104</v>
      </c>
      <c r="EK7" s="24" t="s">
        <v>104</v>
      </c>
      <c r="EL7" s="24" t="s">
        <v>104</v>
      </c>
      <c r="EM7" s="24" t="s">
        <v>104</v>
      </c>
      <c r="EN7" s="24" t="s">
        <v>104</v>
      </c>
      <c r="EO7" s="24" t="s">
        <v>104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110</v>
      </c>
    </row>
    <row r="12" spans="1:148" x14ac:dyDescent="0.15">
      <c r="B12">
        <v>1</v>
      </c>
      <c r="C12">
        <v>1</v>
      </c>
      <c r="D12">
        <v>2</v>
      </c>
      <c r="E12">
        <v>3</v>
      </c>
      <c r="F12">
        <v>4</v>
      </c>
      <c r="G12" t="s">
        <v>111</v>
      </c>
    </row>
    <row r="13" spans="1:148" x14ac:dyDescent="0.15">
      <c r="B13" t="s">
        <v>112</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FFC26316-8F33-43C6-81EB-3244BC670B0F}"/>
</file>

<file path=customXml/itemProps2.xml><?xml version="1.0" encoding="utf-8"?>
<ds:datastoreItem xmlns:ds="http://schemas.openxmlformats.org/officeDocument/2006/customXml" ds:itemID="{81B8EE70-C8C0-4D6E-A8FD-F4D39BEFE6D9}"/>
</file>

<file path=customXml/itemProps3.xml><?xml version="1.0" encoding="utf-8"?>
<ds:datastoreItem xmlns:ds="http://schemas.openxmlformats.org/officeDocument/2006/customXml" ds:itemID="{C6E673CD-CFC2-42E8-93B1-14F88A5B40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2025-02-15T04:10:44Z</dcterms:created>
  <dcterms:modified xsi:type="dcterms:W3CDTF">2025-02-15T04:10:59Z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