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A5402DF7E161B656EC2D1DA82BA8470D13208B76" xr6:coauthVersionLast="47" xr6:coauthVersionMax="47" xr10:uidLastSave="{79535727-FFEC-4C16-AC7C-5CC2440EB56A}"/>
  <workbookProtection workbookAlgorithmName="SHA-512" workbookHashValue="Er9aTfHH2coWmF6Axz29Wnjq4xuySD3/4Ux6gf+rw/7h6ytTdrvdiAG4HfvGJhfkR3hWdHzojvVMFgUhqvjWBg==" workbookSaltValue="RgblUYwcaPHtDFv9ZDXnr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E85" i="4"/>
  <c r="AT10" i="4"/>
  <c r="AL10" i="4"/>
  <c r="I10" i="4"/>
  <c r="AL8"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<sst xmlns="http://schemas.openxmlformats.org/spreadsheetml/2006/main" count="253" uniqueCount="114">
  <si>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</si>
  <si>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</si>
  <si>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</si>
  <si>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</si>
  <si>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</si>
  <si>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</si>
  <si>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</si>
  <si>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</si>
  <si>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</si>
  <si>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</si>
  <si>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</si>
  <si>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</si>
  <si>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</si>
  <si>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</si>
  <si>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</si>
  <si>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</si>
  <si>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</si>
  <si>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</si>
  <si>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</si>
  <si>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</si>
  <si>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</si>
  <si>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</si>
  <si>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</si>
  <si>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</si>
  <si>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</si>
  <si>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</si>
  <si>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</si>
  <si>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r>
      <rPr>
        <b/>
        <sz val="11"/>
        <color theme="1"/>
        <rFont val="ＭＳ ゴシック"/>
        <family val="3"/>
        <charset val="128"/>
      </rPr>
      <t>① 経常収支比率</t>
    </r>
    <r>
      <rPr>
        <sz val="11"/>
        <color theme="1"/>
        <rFont val="ＭＳ ゴシック"/>
        <family val="3"/>
        <charset val="128"/>
      </rPr>
      <t xml:space="preserve">
　経費を使用料収入で賄えていない状況にある。
　今後も低い水準となる見込みとなり、引き続き、維持管理費の効率化を図る必要がある。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t>
    </r>
    <r>
      <rPr>
        <b/>
        <sz val="11"/>
        <color theme="1"/>
        <rFont val="ＭＳ ゴシック"/>
        <family val="3"/>
        <charset val="128"/>
      </rPr>
      <t/>
    </r>
    <rPh sb="2" eb="4">
      <t>ケイジョウ</t>
    </rPh>
    <rPh sb="4" eb="6">
      <t>シュウシ</t>
    </rPh>
    <rPh sb="6" eb="8">
      <t>ヒリツ</t>
    </rPh>
    <rPh sb="10" eb="12">
      <t>ケイヒ</t>
    </rPh>
    <rPh sb="19" eb="20">
      <t>マカナ</t>
    </rPh>
    <rPh sb="25" eb="27">
      <t>ジョウキョウ</t>
    </rPh>
    <rPh sb="33" eb="35">
      <t>コンゴ</t>
    </rPh>
    <rPh sb="36" eb="37">
      <t>ヒク</t>
    </rPh>
    <rPh sb="38" eb="40">
      <t>スイジュン</t>
    </rPh>
    <rPh sb="43" eb="45">
      <t>ミコ</t>
    </rPh>
    <rPh sb="84" eb="86">
      <t>キボ</t>
    </rPh>
    <rPh sb="86" eb="88">
      <t>ヒリツ</t>
    </rPh>
    <phoneticPr fontId="4"/>
  </si>
  <si>
    <t>2. 老朽化の状況について</t>
    <phoneticPr fontId="4"/>
  </si>
  <si>
    <r>
      <rPr>
        <b/>
        <sz val="11"/>
        <rFont val="ＭＳ ゴシック"/>
        <family val="3"/>
        <charset val="128"/>
      </rPr>
      <t>① 有形固定資産減価償却率</t>
    </r>
    <r>
      <rPr>
        <sz val="11"/>
        <rFont val="ＭＳ ゴシック"/>
        <family val="3"/>
        <charset val="128"/>
      </rPr>
      <t xml:space="preserve">
　他事業と同様に施設の老朽化が進むことから，ストックマネジメントによる維持、改築・更新など適切な管理が必要となる。</t>
    </r>
    <rPh sb="2" eb="4">
      <t>ユウケイ</t>
    </rPh>
    <rPh sb="4" eb="6">
      <t>コテイ</t>
    </rPh>
    <rPh sb="6" eb="8">
      <t>シサン</t>
    </rPh>
    <rPh sb="8" eb="10">
      <t>ゲンカ</t>
    </rPh>
    <rPh sb="10" eb="12">
      <t>ショウキャク</t>
    </rPh>
    <rPh sb="12" eb="13">
      <t>リツ</t>
    </rPh>
    <rPh sb="15" eb="16">
      <t>タ</t>
    </rPh>
    <rPh sb="16" eb="18">
      <t>ジギョウ</t>
    </rPh>
    <rPh sb="19" eb="21">
      <t>ドウヨウ</t>
    </rPh>
    <rPh sb="22" eb="24">
      <t>シセツ</t>
    </rPh>
    <rPh sb="25" eb="28">
      <t>ロウキュウカ</t>
    </rPh>
    <rPh sb="29" eb="30">
      <t>スス</t>
    </rPh>
    <rPh sb="49" eb="51">
      <t>イジ</t>
    </rPh>
    <rPh sb="52" eb="54">
      <t>カイチク</t>
    </rPh>
    <rPh sb="55" eb="57">
      <t>コウシン</t>
    </rPh>
    <rPh sb="59" eb="61">
      <t>テキセツ</t>
    </rPh>
    <rPh sb="62" eb="64">
      <t>カンリ</t>
    </rPh>
    <rPh sb="65" eb="67">
      <t>ヒツヨウ</t>
    </rPh>
    <phoneticPr fontId="4"/>
  </si>
  <si>
    <t>2. 老朽化の状況</t>
    <phoneticPr fontId="4"/>
  </si>
  <si>
    <t>全体総括</t>
    <rPh sb="0" eb="2">
      <t>ゼンタイ</t>
    </rPh>
    <rPh sb="2" eb="4">
      <t>ソウカツ</t>
    </rPh>
    <phoneticPr fontId="4"/>
  </si>
  <si>
    <t>　本事業は、平成23年時に本市下水道中期ビジョン[改訂版]に基づき未普及地域の早期解消及び、地域の実情やニーズに合った最も効率的で持続可能な汚水処理施設の整備の推進のため取り組んだ事業であり、平成24年度以降は特定地域生活排水処理事業に移行してい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0" eb="92">
      <t>ジギョウ</t>
    </rPh>
    <rPh sb="96" eb="98">
      <t>ヘイセイ</t>
    </rPh>
    <rPh sb="100" eb="102">
      <t>ネンド</t>
    </rPh>
    <rPh sb="102" eb="104">
      <t>イコウ</t>
    </rPh>
    <rPh sb="105" eb="107">
      <t>トクテイ</t>
    </rPh>
    <rPh sb="107" eb="109">
      <t>チイキ</t>
    </rPh>
    <rPh sb="109" eb="111">
      <t>セイカツ</t>
    </rPh>
    <rPh sb="111" eb="113">
      <t>ハイスイ</t>
    </rPh>
    <rPh sb="113" eb="115">
      <t>ショリ</t>
    </rPh>
    <rPh sb="115" eb="117">
      <t>ジギョウ</t>
    </rPh>
    <rPh sb="118" eb="120">
      <t>イコウ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</si>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</sst>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B6-4C37-98BB-1C00C3A8CD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B6-4C37-98BB-1C00C3A8CD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77.78</c:v>
                </c:pt>
                <c:pt idx="1">
                  <c:v>77.78</c:v>
                </c:pt>
                <c:pt idx="2">
                  <c:v>77.78</c:v>
                </c:pt>
                <c:pt idx="3">
                  <c:v>77.78</c:v>
                </c:pt>
                <c:pt idx="4">
                  <c:v>77.78</c:v>
                </c:pt>
              </c:numCache>
            </c:numRef>
          </c:val>
          <c:extLst>
            <c:ext xmlns:c16="http://schemas.microsoft.com/office/drawing/2014/chart" uri="{C3380CC4-5D6E-409C-BE32-E72D297353CC}">
              <c16:uniqueId val="{00000000-E1ED-4231-B809-3F03C1605B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54.73</c:v>
                </c:pt>
                <c:pt idx="1">
                  <c:v>56.29</c:v>
                </c:pt>
                <c:pt idx="2">
                  <c:v>59.69</c:v>
                </c:pt>
                <c:pt idx="3">
                  <c:v>60.64</c:v>
                </c:pt>
                <c:pt idx="4">
                  <c:v>59.56</c:v>
                </c:pt>
              </c:numCache>
            </c:numRef>
          </c:val>
          <c:smooth val="0"/>
          <c:extLst>
            <c:ext xmlns:c16="http://schemas.microsoft.com/office/drawing/2014/chart" uri="{C3380CC4-5D6E-409C-BE32-E72D297353CC}">
              <c16:uniqueId val="{00000001-E1ED-4231-B809-3F03C1605B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C9C-4DAA-B7A8-83F3729EEA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54.72</c:v>
                </c:pt>
                <c:pt idx="1">
                  <c:v>54.06</c:v>
                </c:pt>
                <c:pt idx="2">
                  <c:v>67.73</c:v>
                </c:pt>
                <c:pt idx="3">
                  <c:v>72.97</c:v>
                </c:pt>
                <c:pt idx="4">
                  <c:v>72.89</c:v>
                </c:pt>
              </c:numCache>
            </c:numRef>
          </c:val>
          <c:smooth val="0"/>
          <c:extLst>
            <c:ext xmlns:c16="http://schemas.microsoft.com/office/drawing/2014/chart" uri="{C3380CC4-5D6E-409C-BE32-E72D297353CC}">
              <c16:uniqueId val="{00000001-9C9C-4DAA-B7A8-83F3729EEA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58.03</c:v>
                </c:pt>
                <c:pt idx="1">
                  <c:v>61.59</c:v>
                </c:pt>
                <c:pt idx="2">
                  <c:v>70.260000000000005</c:v>
                </c:pt>
                <c:pt idx="3">
                  <c:v>57.89</c:v>
                </c:pt>
                <c:pt idx="4">
                  <c:v>57.78</c:v>
                </c:pt>
              </c:numCache>
            </c:numRef>
          </c:val>
          <c:extLst>
            <c:ext xmlns:c16="http://schemas.microsoft.com/office/drawing/2014/chart" uri="{C3380CC4-5D6E-409C-BE32-E72D297353CC}">
              <c16:uniqueId val="{00000000-38A0-46AD-9678-4794719F4F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109.09</c:v>
                </c:pt>
                <c:pt idx="1">
                  <c:v>109.67</c:v>
                </c:pt>
                <c:pt idx="2">
                  <c:v>104.53</c:v>
                </c:pt>
                <c:pt idx="3">
                  <c:v>92.01</c:v>
                </c:pt>
                <c:pt idx="4">
                  <c:v>97.47</c:v>
                </c:pt>
              </c:numCache>
            </c:numRef>
          </c:val>
          <c:smooth val="0"/>
          <c:extLst>
            <c:ext xmlns:c16="http://schemas.microsoft.com/office/drawing/2014/chart" uri="{C3380CC4-5D6E-409C-BE32-E72D297353CC}">
              <c16:uniqueId val="{00000001-38A0-46AD-9678-4794719F4F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25.92</c:v>
                </c:pt>
                <c:pt idx="1">
                  <c:v>29.16</c:v>
                </c:pt>
                <c:pt idx="2">
                  <c:v>32.4</c:v>
                </c:pt>
                <c:pt idx="3">
                  <c:v>35.64</c:v>
                </c:pt>
                <c:pt idx="4">
                  <c:v>38.880000000000003</c:v>
                </c:pt>
              </c:numCache>
            </c:numRef>
          </c:val>
          <c:extLst>
            <c:ext xmlns:c16="http://schemas.microsoft.com/office/drawing/2014/chart" uri="{C3380CC4-5D6E-409C-BE32-E72D297353CC}">
              <c16:uniqueId val="{00000000-030B-4860-A9CD-F74A9C6E77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20.059999999999999</c:v>
                </c:pt>
                <c:pt idx="1">
                  <c:v>23.54</c:v>
                </c:pt>
                <c:pt idx="2">
                  <c:v>28.45</c:v>
                </c:pt>
                <c:pt idx="3">
                  <c:v>33.56</c:v>
                </c:pt>
                <c:pt idx="4">
                  <c:v>37.28</c:v>
                </c:pt>
              </c:numCache>
            </c:numRef>
          </c:val>
          <c:smooth val="0"/>
          <c:extLst>
            <c:ext xmlns:c16="http://schemas.microsoft.com/office/drawing/2014/chart" uri="{C3380CC4-5D6E-409C-BE32-E72D297353CC}">
              <c16:uniqueId val="{00000001-030B-4860-A9CD-F74A9C6E77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79-4E4F-8780-075EE73B10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79-4E4F-8780-075EE73B10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9-4B9E-A089-91CDC273B4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37.090000000000003</c:v>
                </c:pt>
                <c:pt idx="1">
                  <c:v>25.28</c:v>
                </c:pt>
                <c:pt idx="2">
                  <c:v>24.21</c:v>
                </c:pt>
                <c:pt idx="3" formatCode="#,##0.00;&quot;△&quot;#,##0.00">
                  <c:v>0</c:v>
                </c:pt>
                <c:pt idx="4" formatCode="#,##0.00;&quot;△&quot;#,##0.00">
                  <c:v>0</c:v>
                </c:pt>
              </c:numCache>
            </c:numRef>
          </c:val>
          <c:smooth val="0"/>
          <c:extLst>
            <c:ext xmlns:c16="http://schemas.microsoft.com/office/drawing/2014/chart" uri="{C3380CC4-5D6E-409C-BE32-E72D297353CC}">
              <c16:uniqueId val="{00000001-5909-4B9E-A089-91CDC273B4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800.44</c:v>
                </c:pt>
                <c:pt idx="1">
                  <c:v>692.02</c:v>
                </c:pt>
                <c:pt idx="2">
                  <c:v>725</c:v>
                </c:pt>
                <c:pt idx="3">
                  <c:v>523.08000000000004</c:v>
                </c:pt>
                <c:pt idx="4">
                  <c:v>507.87</c:v>
                </c:pt>
              </c:numCache>
            </c:numRef>
          </c:val>
          <c:extLst>
            <c:ext xmlns:c16="http://schemas.microsoft.com/office/drawing/2014/chart" uri="{C3380CC4-5D6E-409C-BE32-E72D297353CC}">
              <c16:uniqueId val="{00000000-2BDD-409B-B241-8A5C8D7846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241.94</c:v>
                </c:pt>
                <c:pt idx="1">
                  <c:v>261.99</c:v>
                </c:pt>
                <c:pt idx="2">
                  <c:v>267.27</c:v>
                </c:pt>
                <c:pt idx="3">
                  <c:v>276.67</c:v>
                </c:pt>
                <c:pt idx="4">
                  <c:v>372.23</c:v>
                </c:pt>
              </c:numCache>
            </c:numRef>
          </c:val>
          <c:smooth val="0"/>
          <c:extLst>
            <c:ext xmlns:c16="http://schemas.microsoft.com/office/drawing/2014/chart" uri="{C3380CC4-5D6E-409C-BE32-E72D297353CC}">
              <c16:uniqueId val="{00000001-2BDD-409B-B241-8A5C8D7846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1137.07</c:v>
                </c:pt>
                <c:pt idx="1">
                  <c:v>1094.05</c:v>
                </c:pt>
                <c:pt idx="2">
                  <c:v>1050.17</c:v>
                </c:pt>
                <c:pt idx="3">
                  <c:v>1005.78</c:v>
                </c:pt>
                <c:pt idx="4">
                  <c:v>960.54</c:v>
                </c:pt>
              </c:numCache>
            </c:numRef>
          </c:val>
          <c:extLst>
            <c:ext xmlns:c16="http://schemas.microsoft.com/office/drawing/2014/chart" uri="{C3380CC4-5D6E-409C-BE32-E72D297353CC}">
              <c16:uniqueId val="{00000000-A308-42C3-8BB9-B5F014DE5F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860.05</c:v>
                </c:pt>
                <c:pt idx="1">
                  <c:v>745.86</c:v>
                </c:pt>
                <c:pt idx="2">
                  <c:v>407.37</c:v>
                </c:pt>
                <c:pt idx="3">
                  <c:v>461.71</c:v>
                </c:pt>
                <c:pt idx="4">
                  <c:v>520.32000000000005</c:v>
                </c:pt>
              </c:numCache>
            </c:numRef>
          </c:val>
          <c:smooth val="0"/>
          <c:extLst>
            <c:ext xmlns:c16="http://schemas.microsoft.com/office/drawing/2014/chart" uri="{C3380CC4-5D6E-409C-BE32-E72D297353CC}">
              <c16:uniqueId val="{00000001-A308-42C3-8BB9-B5F014DE5F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47.57</c:v>
                </c:pt>
                <c:pt idx="1">
                  <c:v>50.13</c:v>
                </c:pt>
                <c:pt idx="2">
                  <c:v>59.94</c:v>
                </c:pt>
                <c:pt idx="3">
                  <c:v>48.6</c:v>
                </c:pt>
                <c:pt idx="4">
                  <c:v>48.64</c:v>
                </c:pt>
              </c:numCache>
            </c:numRef>
          </c:val>
          <c:extLst>
            <c:ext xmlns:c16="http://schemas.microsoft.com/office/drawing/2014/chart" uri="{C3380CC4-5D6E-409C-BE32-E72D297353CC}">
              <c16:uniqueId val="{00000000-6B89-4CB6-AD42-CE353BF383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44.86</c:v>
                </c:pt>
                <c:pt idx="1">
                  <c:v>38.090000000000003</c:v>
                </c:pt>
                <c:pt idx="2">
                  <c:v>59.67</c:v>
                </c:pt>
                <c:pt idx="3">
                  <c:v>54.97</c:v>
                </c:pt>
                <c:pt idx="4">
                  <c:v>63.25</c:v>
                </c:pt>
              </c:numCache>
            </c:numRef>
          </c:val>
          <c:smooth val="0"/>
          <c:extLst>
            <c:ext xmlns:c16="http://schemas.microsoft.com/office/drawing/2014/chart" uri="{C3380CC4-5D6E-409C-BE32-E72D297353CC}">
              <c16:uniqueId val="{00000001-6B89-4CB6-AD42-CE353BF383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251.73</c:v>
                </c:pt>
                <c:pt idx="1">
                  <c:v>226.19</c:v>
                </c:pt>
                <c:pt idx="2">
                  <c:v>186.82</c:v>
                </c:pt>
                <c:pt idx="3">
                  <c:v>232.25</c:v>
                </c:pt>
                <c:pt idx="4">
                  <c:v>230.68</c:v>
                </c:pt>
              </c:numCache>
            </c:numRef>
          </c:val>
          <c:extLst>
            <c:ext xmlns:c16="http://schemas.microsoft.com/office/drawing/2014/chart" uri="{C3380CC4-5D6E-409C-BE32-E72D297353CC}">
              <c16:uniqueId val="{00000000-C657-4031-869F-40DA7183B4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496.36</c:v>
                </c:pt>
                <c:pt idx="1">
                  <c:v>609.26</c:v>
                </c:pt>
                <c:pt idx="2">
                  <c:v>406.8</c:v>
                </c:pt>
                <c:pt idx="3">
                  <c:v>430.17</c:v>
                </c:pt>
                <c:pt idx="4">
                  <c:v>383.02</c:v>
                </c:pt>
              </c:numCache>
            </c:numRef>
          </c:val>
          <c:smooth val="0"/>
          <c:extLst>
            <c:ext xmlns:c16="http://schemas.microsoft.com/office/drawing/2014/chart" uri="{C3380CC4-5D6E-409C-BE32-E72D297353CC}">
              <c16:uniqueId val="{00000001-C657-4031-869F-40DA7183B4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新潟市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71" t="str">
        <f>データ!$M$6</f>
        <v>非設置</v>
      </c>
      <c r="AE8" s="71"/>
      <c r="AF8" s="71"/>
      <c r="AG8" s="71"/>
      <c r="AH8" s="71"/>
      <c r="AI8" s="71"/>
      <c r="AJ8" s="71"/>
      <c r="AK8" s="3"/>
      <c r="AL8" s="50">
        <f>データ!S6</f>
        <v>767565</v>
      </c>
      <c r="AM8" s="50"/>
      <c r="AN8" s="50"/>
      <c r="AO8" s="50"/>
      <c r="AP8" s="50"/>
      <c r="AQ8" s="50"/>
      <c r="AR8" s="50"/>
      <c r="AS8" s="50"/>
      <c r="AT8" s="51">
        <f>データ!T6</f>
        <v>1954.92</v>
      </c>
      <c r="AU8" s="51"/>
      <c r="AV8" s="51"/>
      <c r="AW8" s="51"/>
      <c r="AX8" s="51"/>
      <c r="AY8" s="51"/>
      <c r="AZ8" s="51"/>
      <c r="BA8" s="51"/>
      <c r="BB8" s="51">
        <f>データ!U6</f>
        <v>392.63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37.450000000000003</v>
      </c>
      <c r="J10" s="51"/>
      <c r="K10" s="51"/>
      <c r="L10" s="51"/>
      <c r="M10" s="51"/>
      <c r="N10" s="51"/>
      <c r="O10" s="51"/>
      <c r="P10" s="51">
        <f>データ!P6</f>
        <v>0.01</v>
      </c>
      <c r="Q10" s="51"/>
      <c r="R10" s="51"/>
      <c r="S10" s="51"/>
      <c r="T10" s="51"/>
      <c r="U10" s="51"/>
      <c r="V10" s="51"/>
      <c r="W10" s="51">
        <f>データ!Q6</f>
        <v>100</v>
      </c>
      <c r="X10" s="51"/>
      <c r="Y10" s="51"/>
      <c r="Z10" s="51"/>
      <c r="AA10" s="51"/>
      <c r="AB10" s="51"/>
      <c r="AC10" s="51"/>
      <c r="AD10" s="50">
        <f>データ!R6</f>
        <v>3674</v>
      </c>
      <c r="AE10" s="50"/>
      <c r="AF10" s="50"/>
      <c r="AG10" s="50"/>
      <c r="AH10" s="50"/>
      <c r="AI10" s="50"/>
      <c r="AJ10" s="50"/>
      <c r="AK10" s="2"/>
      <c r="AL10" s="50">
        <f>データ!V6</f>
        <v>58</v>
      </c>
      <c r="AM10" s="50"/>
      <c r="AN10" s="50"/>
      <c r="AO10" s="50"/>
      <c r="AP10" s="50"/>
      <c r="AQ10" s="50"/>
      <c r="AR10" s="50"/>
      <c r="AS10" s="50"/>
      <c r="AT10" s="51">
        <f>データ!W6</f>
        <v>0.01</v>
      </c>
      <c r="AU10" s="51"/>
      <c r="AV10" s="51"/>
      <c r="AW10" s="51"/>
      <c r="AX10" s="51"/>
      <c r="AY10" s="51"/>
      <c r="AZ10" s="51"/>
      <c r="BA10" s="51"/>
      <c r="BB10" s="51">
        <f>データ!X6</f>
        <v>5800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27</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28</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29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30</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31</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32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33</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HaMqkEYb2QvB5nG8xKjHrDOhbVHluc8yY9Itia7DDdVDPslq0U/Tauml3ZYsWaqwup5OS7VN8JNuZZMDlcZ6wQ==" saltValue="5pmHuqTiiRHlcaglV6V4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151009</v>
      </c>
      <c r="D6" s="19">
        <f t="shared" si="3"/>
        <v>46</v>
      </c>
      <c r="E6" s="19">
        <f t="shared" si="3"/>
        <v>18</v>
      </c>
      <c r="F6" s="19">
        <f t="shared" si="3"/>
        <v>1</v>
      </c>
      <c r="G6" s="19">
        <f t="shared" si="3"/>
        <v>0</v>
      </c>
      <c r="H6" s="19" t="str">
        <f t="shared" si="3"/>
        <v>新潟県　新潟市</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37.450000000000003</v>
      </c>
      <c r="P6" s="20">
        <f t="shared" si="3"/>
        <v>0.01</v>
      </c>
      <c r="Q6" s="20">
        <f t="shared" si="3"/>
        <v>100</v>
      </c>
      <c r="R6" s="20">
        <f t="shared" si="3"/>
        <v>3674</v>
      </c>
      <c r="S6" s="20">
        <f t="shared" si="3"/>
        <v>767565</v>
      </c>
      <c r="T6" s="20">
        <f t="shared" si="3"/>
        <v>1954.92</v>
      </c>
      <c r="U6" s="20">
        <f t="shared" si="3"/>
        <v>392.63</v>
      </c>
      <c r="V6" s="20">
        <f t="shared" si="3"/>
        <v>58</v>
      </c>
      <c r="W6" s="20">
        <f t="shared" si="3"/>
        <v>0.01</v>
      </c>
      <c r="X6" s="20">
        <f t="shared" si="3"/>
        <v>5800</v>
      </c>
      <c r="Y6" s="21">
        <f>IF(Y7="",NA(),Y7)</f>
        <v>58.03</v>
      </c>
      <c r="Z6" s="21">
        <f t="shared" ref="Z6:AH6" si="4">IF(Z7="",NA(),Z7)</f>
        <v>61.59</v>
      </c>
      <c r="AA6" s="21">
        <f t="shared" si="4"/>
        <v>70.260000000000005</v>
      </c>
      <c r="AB6" s="21">
        <f t="shared" si="4"/>
        <v>57.89</v>
      </c>
      <c r="AC6" s="21">
        <f t="shared" si="4"/>
        <v>57.78</v>
      </c>
      <c r="AD6" s="21">
        <f t="shared" si="4"/>
        <v>109.09</v>
      </c>
      <c r="AE6" s="21">
        <f t="shared" si="4"/>
        <v>109.67</v>
      </c>
      <c r="AF6" s="21">
        <f t="shared" si="4"/>
        <v>104.53</v>
      </c>
      <c r="AG6" s="21">
        <f t="shared" si="4"/>
        <v>92.01</v>
      </c>
      <c r="AH6" s="21">
        <f t="shared" si="4"/>
        <v>97.47</v>
      </c>
      <c r="AI6" s="20" t="str">
        <f>IF(AI7="","",IF(AI7="-","【-】","【"&amp;SUBSTITUTE(TEXT(AI7,"#,##0.00"),"-","△")&amp;"】"))</f>
        <v>【96.59】</v>
      </c>
      <c r="AJ6" s="20">
        <f>IF(AJ7="",NA(),AJ7)</f>
        <v>0</v>
      </c>
      <c r="AK6" s="20">
        <f t="shared" ref="AK6:AS6" si="5">IF(AK7="",NA(),AK7)</f>
        <v>0</v>
      </c>
      <c r="AL6" s="20">
        <f t="shared" si="5"/>
        <v>0</v>
      </c>
      <c r="AM6" s="20">
        <f t="shared" si="5"/>
        <v>0</v>
      </c>
      <c r="AN6" s="20">
        <f t="shared" si="5"/>
        <v>0</v>
      </c>
      <c r="AO6" s="21">
        <f t="shared" si="5"/>
        <v>37.090000000000003</v>
      </c>
      <c r="AP6" s="21">
        <f t="shared" si="5"/>
        <v>25.28</v>
      </c>
      <c r="AQ6" s="21">
        <f t="shared" si="5"/>
        <v>24.21</v>
      </c>
      <c r="AR6" s="20">
        <f t="shared" si="5"/>
        <v>0</v>
      </c>
      <c r="AS6" s="20">
        <f t="shared" si="5"/>
        <v>0</v>
      </c>
      <c r="AT6" s="20" t="str">
        <f>IF(AT7="","",IF(AT7="-","【-】","【"&amp;SUBSTITUTE(TEXT(AT7,"#,##0.00"),"-","△")&amp;"】"))</f>
        <v>【208.93】</v>
      </c>
      <c r="AU6" s="21">
        <f>IF(AU7="",NA(),AU7)</f>
        <v>800.44</v>
      </c>
      <c r="AV6" s="21">
        <f t="shared" ref="AV6:BD6" si="6">IF(AV7="",NA(),AV7)</f>
        <v>692.02</v>
      </c>
      <c r="AW6" s="21">
        <f t="shared" si="6"/>
        <v>725</v>
      </c>
      <c r="AX6" s="21">
        <f t="shared" si="6"/>
        <v>523.08000000000004</v>
      </c>
      <c r="AY6" s="21">
        <f t="shared" si="6"/>
        <v>507.87</v>
      </c>
      <c r="AZ6" s="21">
        <f t="shared" si="6"/>
        <v>241.94</v>
      </c>
      <c r="BA6" s="21">
        <f t="shared" si="6"/>
        <v>261.99</v>
      </c>
      <c r="BB6" s="21">
        <f t="shared" si="6"/>
        <v>267.27</v>
      </c>
      <c r="BC6" s="21">
        <f t="shared" si="6"/>
        <v>276.67</v>
      </c>
      <c r="BD6" s="21">
        <f t="shared" si="6"/>
        <v>372.23</v>
      </c>
      <c r="BE6" s="20" t="str">
        <f>IF(BE7="","",IF(BE7="-","【-】","【"&amp;SUBSTITUTE(TEXT(BE7,"#,##0.00"),"-","△")&amp;"】"))</f>
        <v>【136.43】</v>
      </c>
      <c r="BF6" s="21">
        <f>IF(BF7="",NA(),BF7)</f>
        <v>1137.07</v>
      </c>
      <c r="BG6" s="21">
        <f t="shared" ref="BG6:BO6" si="7">IF(BG7="",NA(),BG7)</f>
        <v>1094.05</v>
      </c>
      <c r="BH6" s="21">
        <f t="shared" si="7"/>
        <v>1050.17</v>
      </c>
      <c r="BI6" s="21">
        <f t="shared" si="7"/>
        <v>1005.78</v>
      </c>
      <c r="BJ6" s="21">
        <f t="shared" si="7"/>
        <v>960.54</v>
      </c>
      <c r="BK6" s="21">
        <f t="shared" si="7"/>
        <v>860.05</v>
      </c>
      <c r="BL6" s="21">
        <f t="shared" si="7"/>
        <v>745.86</v>
      </c>
      <c r="BM6" s="21">
        <f t="shared" si="7"/>
        <v>407.37</v>
      </c>
      <c r="BN6" s="21">
        <f t="shared" si="7"/>
        <v>461.71</v>
      </c>
      <c r="BO6" s="21">
        <f t="shared" si="7"/>
        <v>520.32000000000005</v>
      </c>
      <c r="BP6" s="20" t="str">
        <f>IF(BP7="","",IF(BP7="-","【-】","【"&amp;SUBSTITUTE(TEXT(BP7,"#,##0.00"),"-","△")&amp;"】"))</f>
        <v>【967.97】</v>
      </c>
      <c r="BQ6" s="21">
        <f>IF(BQ7="",NA(),BQ7)</f>
        <v>47.57</v>
      </c>
      <c r="BR6" s="21">
        <f t="shared" ref="BR6:BZ6" si="8">IF(BR7="",NA(),BR7)</f>
        <v>50.13</v>
      </c>
      <c r="BS6" s="21">
        <f t="shared" si="8"/>
        <v>59.94</v>
      </c>
      <c r="BT6" s="21">
        <f t="shared" si="8"/>
        <v>48.6</v>
      </c>
      <c r="BU6" s="21">
        <f t="shared" si="8"/>
        <v>48.64</v>
      </c>
      <c r="BV6" s="21">
        <f t="shared" si="8"/>
        <v>44.86</v>
      </c>
      <c r="BW6" s="21">
        <f t="shared" si="8"/>
        <v>38.090000000000003</v>
      </c>
      <c r="BX6" s="21">
        <f t="shared" si="8"/>
        <v>59.67</v>
      </c>
      <c r="BY6" s="21">
        <f t="shared" si="8"/>
        <v>54.97</v>
      </c>
      <c r="BZ6" s="21">
        <f t="shared" si="8"/>
        <v>63.25</v>
      </c>
      <c r="CA6" s="20" t="str">
        <f>IF(CA7="","",IF(CA7="-","【-】","【"&amp;SUBSTITUTE(TEXT(CA7,"#,##0.00"),"-","△")&amp;"】"))</f>
        <v>【46.20】</v>
      </c>
      <c r="CB6" s="21">
        <f>IF(CB7="",NA(),CB7)</f>
        <v>251.73</v>
      </c>
      <c r="CC6" s="21">
        <f t="shared" ref="CC6:CK6" si="9">IF(CC7="",NA(),CC7)</f>
        <v>226.19</v>
      </c>
      <c r="CD6" s="21">
        <f t="shared" si="9"/>
        <v>186.82</v>
      </c>
      <c r="CE6" s="21">
        <f t="shared" si="9"/>
        <v>232.25</v>
      </c>
      <c r="CF6" s="21">
        <f t="shared" si="9"/>
        <v>230.68</v>
      </c>
      <c r="CG6" s="21">
        <f t="shared" si="9"/>
        <v>496.36</v>
      </c>
      <c r="CH6" s="21">
        <f t="shared" si="9"/>
        <v>609.26</v>
      </c>
      <c r="CI6" s="21">
        <f t="shared" si="9"/>
        <v>406.8</v>
      </c>
      <c r="CJ6" s="21">
        <f t="shared" si="9"/>
        <v>430.17</v>
      </c>
      <c r="CK6" s="21">
        <f t="shared" si="9"/>
        <v>383.02</v>
      </c>
      <c r="CL6" s="20" t="str">
        <f>IF(CL7="","",IF(CL7="-","【-】","【"&amp;SUBSTITUTE(TEXT(CL7,"#,##0.00"),"-","△")&amp;"】"))</f>
        <v>【332.82】</v>
      </c>
      <c r="CM6" s="21">
        <f>IF(CM7="",NA(),CM7)</f>
        <v>77.78</v>
      </c>
      <c r="CN6" s="21">
        <f t="shared" ref="CN6:CV6" si="10">IF(CN7="",NA(),CN7)</f>
        <v>77.78</v>
      </c>
      <c r="CO6" s="21">
        <f t="shared" si="10"/>
        <v>77.78</v>
      </c>
      <c r="CP6" s="21">
        <f t="shared" si="10"/>
        <v>77.78</v>
      </c>
      <c r="CQ6" s="21">
        <f t="shared" si="10"/>
        <v>77.78</v>
      </c>
      <c r="CR6" s="21">
        <f t="shared" si="10"/>
        <v>54.73</v>
      </c>
      <c r="CS6" s="21">
        <f t="shared" si="10"/>
        <v>56.29</v>
      </c>
      <c r="CT6" s="21">
        <f t="shared" si="10"/>
        <v>59.69</v>
      </c>
      <c r="CU6" s="21">
        <f t="shared" si="10"/>
        <v>60.64</v>
      </c>
      <c r="CV6" s="21">
        <f t="shared" si="10"/>
        <v>59.56</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54.72</v>
      </c>
      <c r="DD6" s="21">
        <f t="shared" si="11"/>
        <v>54.06</v>
      </c>
      <c r="DE6" s="21">
        <f t="shared" si="11"/>
        <v>67.73</v>
      </c>
      <c r="DF6" s="21">
        <f t="shared" si="11"/>
        <v>72.97</v>
      </c>
      <c r="DG6" s="21">
        <f t="shared" si="11"/>
        <v>72.89</v>
      </c>
      <c r="DH6" s="20" t="str">
        <f>IF(DH7="","",IF(DH7="-","【-】","【"&amp;SUBSTITUTE(TEXT(DH7,"#,##0.00"),"-","△")&amp;"】"))</f>
        <v>【82.56】</v>
      </c>
      <c r="DI6" s="21">
        <f>IF(DI7="",NA(),DI7)</f>
        <v>25.92</v>
      </c>
      <c r="DJ6" s="21">
        <f t="shared" ref="DJ6:DR6" si="12">IF(DJ7="",NA(),DJ7)</f>
        <v>29.16</v>
      </c>
      <c r="DK6" s="21">
        <f t="shared" si="12"/>
        <v>32.4</v>
      </c>
      <c r="DL6" s="21">
        <f t="shared" si="12"/>
        <v>35.64</v>
      </c>
      <c r="DM6" s="21">
        <f t="shared" si="12"/>
        <v>38.880000000000003</v>
      </c>
      <c r="DN6" s="21">
        <f t="shared" si="12"/>
        <v>20.059999999999999</v>
      </c>
      <c r="DO6" s="21">
        <f t="shared" si="12"/>
        <v>23.54</v>
      </c>
      <c r="DP6" s="21">
        <f t="shared" si="12"/>
        <v>28.45</v>
      </c>
      <c r="DQ6" s="21">
        <f t="shared" si="12"/>
        <v>33.56</v>
      </c>
      <c r="DR6" s="21">
        <f t="shared" si="12"/>
        <v>37.28</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151009</v>
      </c>
      <c r="D7" s="23">
        <v>46</v>
      </c>
      <c r="E7" s="23">
        <v>18</v>
      </c>
      <c r="F7" s="23">
        <v>1</v>
      </c>
      <c r="G7" s="23">
        <v>0</v>
      </c>
      <c r="H7" s="23" t="s">
        <v>98</v>
      </c>
      <c r="I7" s="23" t="s">
        <v>99</v>
      </c>
      <c r="J7" s="23" t="s">
        <v>100</v>
      </c>
      <c r="K7" s="23" t="s">
        <v>101</v>
      </c>
      <c r="L7" s="23" t="s">
        <v>102</v>
      </c>
      <c r="M7" s="23" t="s">
        <v>103</v>
      </c>
      <c r="N7" s="24" t="s">
        <v>104</v>
      </c>
      <c r="O7" s="24">
        <v>37.450000000000003</v>
      </c>
      <c r="P7" s="24">
        <v>0.01</v>
      </c>
      <c r="Q7" s="24">
        <v>100</v>
      </c>
      <c r="R7" s="24">
        <v>3674</v>
      </c>
      <c r="S7" s="24">
        <v>767565</v>
      </c>
      <c r="T7" s="24">
        <v>1954.92</v>
      </c>
      <c r="U7" s="24">
        <v>392.63</v>
      </c>
      <c r="V7" s="24">
        <v>58</v>
      </c>
      <c r="W7" s="24">
        <v>0.01</v>
      </c>
      <c r="X7" s="24">
        <v>5800</v>
      </c>
      <c r="Y7" s="24">
        <v>58.03</v>
      </c>
      <c r="Z7" s="24">
        <v>61.59</v>
      </c>
      <c r="AA7" s="24">
        <v>70.260000000000005</v>
      </c>
      <c r="AB7" s="24">
        <v>57.89</v>
      </c>
      <c r="AC7" s="24">
        <v>57.78</v>
      </c>
      <c r="AD7" s="24">
        <v>109.09</v>
      </c>
      <c r="AE7" s="24">
        <v>109.67</v>
      </c>
      <c r="AF7" s="24">
        <v>104.53</v>
      </c>
      <c r="AG7" s="24">
        <v>92.01</v>
      </c>
      <c r="AH7" s="24">
        <v>97.47</v>
      </c>
      <c r="AI7" s="24">
        <v>96.59</v>
      </c>
      <c r="AJ7" s="24">
        <v>0</v>
      </c>
      <c r="AK7" s="24">
        <v>0</v>
      </c>
      <c r="AL7" s="24">
        <v>0</v>
      </c>
      <c r="AM7" s="24">
        <v>0</v>
      </c>
      <c r="AN7" s="24">
        <v>0</v>
      </c>
      <c r="AO7" s="24">
        <v>37.090000000000003</v>
      </c>
      <c r="AP7" s="24">
        <v>25.28</v>
      </c>
      <c r="AQ7" s="24">
        <v>24.21</v>
      </c>
      <c r="AR7" s="24">
        <v>0</v>
      </c>
      <c r="AS7" s="24">
        <v>0</v>
      </c>
      <c r="AT7" s="24">
        <v>208.93</v>
      </c>
      <c r="AU7" s="24">
        <v>800.44</v>
      </c>
      <c r="AV7" s="24">
        <v>692.02</v>
      </c>
      <c r="AW7" s="24">
        <v>725</v>
      </c>
      <c r="AX7" s="24">
        <v>523.08000000000004</v>
      </c>
      <c r="AY7" s="24">
        <v>507.87</v>
      </c>
      <c r="AZ7" s="24">
        <v>241.94</v>
      </c>
      <c r="BA7" s="24">
        <v>261.99</v>
      </c>
      <c r="BB7" s="24">
        <v>267.27</v>
      </c>
      <c r="BC7" s="24">
        <v>276.67</v>
      </c>
      <c r="BD7" s="24">
        <v>372.23</v>
      </c>
      <c r="BE7" s="24">
        <v>136.43</v>
      </c>
      <c r="BF7" s="24">
        <v>1137.07</v>
      </c>
      <c r="BG7" s="24">
        <v>1094.05</v>
      </c>
      <c r="BH7" s="24">
        <v>1050.17</v>
      </c>
      <c r="BI7" s="24">
        <v>1005.78</v>
      </c>
      <c r="BJ7" s="24">
        <v>960.54</v>
      </c>
      <c r="BK7" s="24">
        <v>860.05</v>
      </c>
      <c r="BL7" s="24">
        <v>745.86</v>
      </c>
      <c r="BM7" s="24">
        <v>407.37</v>
      </c>
      <c r="BN7" s="24">
        <v>461.71</v>
      </c>
      <c r="BO7" s="24">
        <v>520.32000000000005</v>
      </c>
      <c r="BP7" s="24">
        <v>967.97</v>
      </c>
      <c r="BQ7" s="24">
        <v>47.57</v>
      </c>
      <c r="BR7" s="24">
        <v>50.13</v>
      </c>
      <c r="BS7" s="24">
        <v>59.94</v>
      </c>
      <c r="BT7" s="24">
        <v>48.6</v>
      </c>
      <c r="BU7" s="24">
        <v>48.64</v>
      </c>
      <c r="BV7" s="24">
        <v>44.86</v>
      </c>
      <c r="BW7" s="24">
        <v>38.090000000000003</v>
      </c>
      <c r="BX7" s="24">
        <v>59.67</v>
      </c>
      <c r="BY7" s="24">
        <v>54.97</v>
      </c>
      <c r="BZ7" s="24">
        <v>63.25</v>
      </c>
      <c r="CA7" s="24">
        <v>46.2</v>
      </c>
      <c r="CB7" s="24">
        <v>251.73</v>
      </c>
      <c r="CC7" s="24">
        <v>226.19</v>
      </c>
      <c r="CD7" s="24">
        <v>186.82</v>
      </c>
      <c r="CE7" s="24">
        <v>232.25</v>
      </c>
      <c r="CF7" s="24">
        <v>230.68</v>
      </c>
      <c r="CG7" s="24">
        <v>496.36</v>
      </c>
      <c r="CH7" s="24">
        <v>609.26</v>
      </c>
      <c r="CI7" s="24">
        <v>406.8</v>
      </c>
      <c r="CJ7" s="24">
        <v>430.17</v>
      </c>
      <c r="CK7" s="24">
        <v>383.02</v>
      </c>
      <c r="CL7" s="24">
        <v>332.82</v>
      </c>
      <c r="CM7" s="24">
        <v>77.78</v>
      </c>
      <c r="CN7" s="24">
        <v>77.78</v>
      </c>
      <c r="CO7" s="24">
        <v>77.78</v>
      </c>
      <c r="CP7" s="24">
        <v>77.78</v>
      </c>
      <c r="CQ7" s="24">
        <v>77.78</v>
      </c>
      <c r="CR7" s="24">
        <v>54.73</v>
      </c>
      <c r="CS7" s="24">
        <v>56.29</v>
      </c>
      <c r="CT7" s="24">
        <v>59.69</v>
      </c>
      <c r="CU7" s="24">
        <v>60.64</v>
      </c>
      <c r="CV7" s="24">
        <v>59.56</v>
      </c>
      <c r="CW7" s="24">
        <v>46.29</v>
      </c>
      <c r="CX7" s="24">
        <v>100</v>
      </c>
      <c r="CY7" s="24">
        <v>100</v>
      </c>
      <c r="CZ7" s="24">
        <v>100</v>
      </c>
      <c r="DA7" s="24">
        <v>100</v>
      </c>
      <c r="DB7" s="24">
        <v>100</v>
      </c>
      <c r="DC7" s="24">
        <v>54.72</v>
      </c>
      <c r="DD7" s="24">
        <v>54.06</v>
      </c>
      <c r="DE7" s="24">
        <v>67.73</v>
      </c>
      <c r="DF7" s="24">
        <v>72.97</v>
      </c>
      <c r="DG7" s="24">
        <v>72.89</v>
      </c>
      <c r="DH7" s="24">
        <v>82.56</v>
      </c>
      <c r="DI7" s="24">
        <v>25.92</v>
      </c>
      <c r="DJ7" s="24">
        <v>29.16</v>
      </c>
      <c r="DK7" s="24">
        <v>32.4</v>
      </c>
      <c r="DL7" s="24">
        <v>35.64</v>
      </c>
      <c r="DM7" s="24">
        <v>38.880000000000003</v>
      </c>
      <c r="DN7" s="24">
        <v>20.059999999999999</v>
      </c>
      <c r="DO7" s="24">
        <v>23.54</v>
      </c>
      <c r="DP7" s="24">
        <v>28.45</v>
      </c>
      <c r="DQ7" s="24">
        <v>33.56</v>
      </c>
      <c r="DR7" s="24">
        <v>37.28</v>
      </c>
      <c r="DS7" s="24">
        <v>39.619999999999997</v>
      </c>
      <c r="DT7" s="24" t="s">
        <v>104</v>
      </c>
      <c r="DU7" s="24" t="s">
        <v>104</v>
      </c>
      <c r="DV7" s="24" t="s">
        <v>104</v>
      </c>
      <c r="DW7" s="24" t="s">
        <v>104</v>
      </c>
      <c r="DX7" s="24" t="s">
        <v>104</v>
      </c>
      <c r="DY7" s="24" t="s">
        <v>104</v>
      </c>
      <c r="DZ7" s="24" t="s">
        <v>104</v>
      </c>
      <c r="EA7" s="24" t="s">
        <v>104</v>
      </c>
      <c r="EB7" s="24" t="s">
        <v>104</v>
      </c>
      <c r="EC7" s="24" t="s">
        <v>104</v>
      </c>
      <c r="ED7" s="24" t="s">
        <v>104</v>
      </c>
      <c r="EE7" s="24" t="s">
        <v>104</v>
      </c>
      <c r="EF7" s="24" t="s">
        <v>104</v>
      </c>
      <c r="EG7" s="24" t="s">
        <v>104</v>
      </c>
      <c r="EH7" s="24" t="s">
        <v>104</v>
      </c>
      <c r="EI7" s="24" t="s">
        <v>104</v>
      </c>
      <c r="EJ7" s="24" t="s">
        <v>104</v>
      </c>
      <c r="EK7" s="24" t="s">
        <v>104</v>
      </c>
      <c r="EL7" s="24" t="s">
        <v>104</v>
      </c>
      <c r="EM7" s="24" t="s">
        <v>104</v>
      </c>
      <c r="EN7" s="24" t="s">
        <v>104</v>
      </c>
      <c r="EO7" s="24" t="s">
        <v>104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040A47DC-DAF3-40E8-BBFF-3B4D47E4CF0B}"/>
</file>

<file path=customXml/itemProps2.xml><?xml version="1.0" encoding="utf-8"?>
<ds:datastoreItem xmlns:ds="http://schemas.openxmlformats.org/officeDocument/2006/customXml" ds:itemID="{ED8012DC-3E5A-40EB-9545-966BABF48FF6}"/>
</file>

<file path=customXml/itemProps3.xml><?xml version="1.0" encoding="utf-8"?>
<ds:datastoreItem xmlns:ds="http://schemas.openxmlformats.org/officeDocument/2006/customXml" ds:itemID="{92EDF57A-34FD-4146-8E6F-2F61B627C6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2025-02-15T04:13:15Z</dcterms:created>
  <dcterms:modified xsi:type="dcterms:W3CDTF">2025-02-15T04:13:27Z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