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11640" activeTab="0"/>
  </bookViews>
  <sheets>
    <sheet name="中扉" sheetId="1" r:id="rId1"/>
    <sheet name="P57" sheetId="2" r:id="rId2"/>
    <sheet name="P58" sheetId="3" r:id="rId3"/>
    <sheet name="P59" sheetId="4" r:id="rId4"/>
    <sheet name="P60" sheetId="5" r:id="rId5"/>
  </sheets>
  <definedNames>
    <definedName name="_xlnm.Print_Area" localSheetId="1">'P57'!$A$1:$X$51</definedName>
    <definedName name="_xlnm.Print_Area" localSheetId="3">'P59'!$A$1:$I$24</definedName>
    <definedName name="_xlnm.Print_Area" localSheetId="4">'P60'!$A$1:$K$62</definedName>
  </definedNames>
  <calcPr fullCalcOnLoad="1"/>
</workbook>
</file>

<file path=xl/sharedStrings.xml><?xml version="1.0" encoding="utf-8"?>
<sst xmlns="http://schemas.openxmlformats.org/spreadsheetml/2006/main" count="282" uniqueCount="101">
  <si>
    <t>１　口座振替利用状況</t>
  </si>
  <si>
    <t>口座振替</t>
  </si>
  <si>
    <t>固定資産税
都市計画税</t>
  </si>
  <si>
    <t>軽自動車税</t>
  </si>
  <si>
    <t>計</t>
  </si>
  <si>
    <t>２　還付金取扱状況</t>
  </si>
  <si>
    <t>法人市民税</t>
  </si>
  <si>
    <t>３　督促状発送状況</t>
  </si>
  <si>
    <t>（単位：人・件・千円・％）</t>
  </si>
  <si>
    <t>（単位：件・千円・％）</t>
  </si>
  <si>
    <t>４　滞納処分執行状況</t>
  </si>
  <si>
    <t>特別土地保有税</t>
  </si>
  <si>
    <t>件数</t>
  </si>
  <si>
    <t>税額</t>
  </si>
  <si>
    <t>５　不納欠損状況</t>
  </si>
  <si>
    <t>個人市民税</t>
  </si>
  <si>
    <t>都市計画税</t>
  </si>
  <si>
    <t>事業所税</t>
  </si>
  <si>
    <t>Ⅳ　納税関係</t>
  </si>
  <si>
    <t>市たばこ税</t>
  </si>
  <si>
    <t>調　　定</t>
  </si>
  <si>
    <t>割　合</t>
  </si>
  <si>
    <t>市・県民税
（普通徴収）</t>
  </si>
  <si>
    <t>納　　税
義務者数</t>
  </si>
  <si>
    <t>税　　額</t>
  </si>
  <si>
    <t>(注) １　（　）中は件数</t>
  </si>
  <si>
    <t>　　　　　　　　　　　年　度
税　目</t>
  </si>
  <si>
    <t>　　　　　　　 　　　　年　度
税　目</t>
  </si>
  <si>
    <t>本　　税</t>
  </si>
  <si>
    <t>前　年　比</t>
  </si>
  <si>
    <t>個人市・県民税</t>
  </si>
  <si>
    <t>件　数</t>
  </si>
  <si>
    <t>金　額</t>
  </si>
  <si>
    <t>固定資産税
都市計画税</t>
  </si>
  <si>
    <t>そ　の　他</t>
  </si>
  <si>
    <t>督　　促</t>
  </si>
  <si>
    <t>-</t>
  </si>
  <si>
    <t>(注）その他は市・県民税（特別徴収）、法人市民税、事業所税、特別土地保有税の合計。</t>
  </si>
  <si>
    <t>平　成　28　年　度</t>
  </si>
  <si>
    <t>入湯税</t>
  </si>
  <si>
    <t>平　成　29　年　度</t>
  </si>
  <si>
    <t>(単位：件・千円)</t>
  </si>
  <si>
    <t>　　　　　　　　　　　　　年　度
　税　目</t>
  </si>
  <si>
    <t>平成28年度</t>
  </si>
  <si>
    <t>件　　数</t>
  </si>
  <si>
    <t>税　　額</t>
  </si>
  <si>
    <t>固定資産税
（土地、家屋、償却資産）</t>
  </si>
  <si>
    <t>合　　　計</t>
  </si>
  <si>
    <t>(注)（　）中は、固定資産税件数に含まれている都市計画税件数の再掲分。</t>
  </si>
  <si>
    <t>平成29年度</t>
  </si>
  <si>
    <t>○　市税等の口座振替制度利用状況</t>
  </si>
  <si>
    <t>平　成　30　年　度</t>
  </si>
  <si>
    <t>平成30年度</t>
  </si>
  <si>
    <t>令　和　元　年　度</t>
  </si>
  <si>
    <t>令和元年度</t>
  </si>
  <si>
    <t>令　和　2　年　度</t>
  </si>
  <si>
    <t>令和2年度</t>
  </si>
  <si>
    <t>P61作図用</t>
  </si>
  <si>
    <t>H28年度</t>
  </si>
  <si>
    <t>H29年度</t>
  </si>
  <si>
    <t>H30年度</t>
  </si>
  <si>
    <t>R1年度</t>
  </si>
  <si>
    <t>R2年度</t>
  </si>
  <si>
    <t>市・県民税
普通徴収</t>
  </si>
  <si>
    <t>固定資産税
都市計画税</t>
  </si>
  <si>
    <t>軽自動車税</t>
  </si>
  <si>
    <t>計</t>
  </si>
  <si>
    <t>事業所税</t>
  </si>
  <si>
    <t>特別土地保有税</t>
  </si>
  <si>
    <t>法人市民税</t>
  </si>
  <si>
    <t>個人市・県民税</t>
  </si>
  <si>
    <t>　　　　　　区分
税目</t>
  </si>
  <si>
    <t>合計</t>
  </si>
  <si>
    <t>２号
生活困窮</t>
  </si>
  <si>
    <t>１号
無財産</t>
  </si>
  <si>
    <t>イ．停止中のもの</t>
  </si>
  <si>
    <t>ア．新たに停止し翌年度へ繰越したもの</t>
  </si>
  <si>
    <t>　(5)　滞納処分の停止</t>
  </si>
  <si>
    <t>落札金額</t>
  </si>
  <si>
    <t>落札物件数</t>
  </si>
  <si>
    <t>公売物件数</t>
  </si>
  <si>
    <t>動産等</t>
  </si>
  <si>
    <t>不動産</t>
  </si>
  <si>
    <t>公売</t>
  </si>
  <si>
    <t>令和2年度</t>
  </si>
  <si>
    <t>平成30年度</t>
  </si>
  <si>
    <t>処分内容</t>
  </si>
  <si>
    <t>　(4)　公　　　　売</t>
  </si>
  <si>
    <t>税　　　額</t>
  </si>
  <si>
    <t>件　　　数</t>
  </si>
  <si>
    <t>交付要求</t>
  </si>
  <si>
    <t>参加
差押</t>
  </si>
  <si>
    <t>　(2)　参　加　差　押</t>
  </si>
  <si>
    <t>債権</t>
  </si>
  <si>
    <t>差押</t>
  </si>
  <si>
    <r>
      <t xml:space="preserve">３号
</t>
    </r>
    <r>
      <rPr>
        <sz val="10"/>
        <rFont val="ＭＳ 明朝"/>
        <family val="1"/>
      </rPr>
      <t>所在及び財産不明</t>
    </r>
  </si>
  <si>
    <t>(単位：件・千円)</t>
  </si>
  <si>
    <t>(単位：件・千円)</t>
  </si>
  <si>
    <t>(単位：件・千円)</t>
  </si>
  <si>
    <t>　(3)　交　付　要　求</t>
  </si>
  <si>
    <t>　(1)　差　　　　　押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</si>
</sst>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);[Red]\(#,##0\)"/>
    <numFmt numFmtId="184" formatCode="#,##0.0_);[Red]\(#,##0.0\)"/>
    <numFmt numFmtId="185" formatCode="\(#,##0.0\)"/>
    <numFmt numFmtId="186" formatCode="#,##0.0_ "/>
    <numFmt numFmtId="187" formatCode="#,##0_ "/>
    <numFmt numFmtId="188" formatCode="#,##0.00_ "/>
    <numFmt numFmtId="189" formatCode="&quot;¥&quot;#,##0_);[Red]\(&quot;¥&quot;#,##0\)"/>
    <numFmt numFmtId="190" formatCode="#,##0.00_);[Red]\(#,##0.00\)"/>
    <numFmt numFmtId="191" formatCode="#,##0_ ;[Red]\-#,##0\ "/>
    <numFmt numFmtId="192" formatCode="#,##0.0_ ;[Red]\-#,##0.0\ "/>
    <numFmt numFmtId="193" formatCode="#,##0.00_ ;[Red]\-#,##0.00\ "/>
    <numFmt numFmtId="194" formatCode="&quot;△&quot;#,##0_);\(#,##0\)"/>
    <numFmt numFmtId="195" formatCode="#,##0;&quot;△&quot;#,##0"/>
    <numFmt numFmtId="196" formatCode="0_ "/>
    <numFmt numFmtId="197" formatCode="0_);[Red]\(0\)"/>
    <numFmt numFmtId="198" formatCode="@\ "/>
    <numFmt numFmtId="199" formatCode="#,##0;[Red]#,##0"/>
    <numFmt numFmtId="200" formatCode="0.0_ "/>
    <numFmt numFmtId="201" formatCode="\(@\)"/>
    <numFmt numFmtId="202" formatCode="#,##0_);\(#,##0\)"/>
    <numFmt numFmtId="203" formatCode="#,##0,\ "/>
    <numFmt numFmtId="204" formatCode="#,##0,"/>
    <numFmt numFmtId="205" formatCode="#,##0;&quot;△ &quot;#,##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4"/>
      <color indexed="8"/>
      <name val="ＭＳ ゴシック"/>
      <family val="3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9.5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明朝"/>
      <family val="1"/>
    </font>
    <font>
      <sz val="18"/>
      <color theme="1"/>
      <name val="ＭＳ Ｐ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6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horizontal="center" vertical="center"/>
    </xf>
    <xf numFmtId="187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87" fontId="67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202" fontId="71" fillId="33" borderId="10" xfId="0" applyNumberFormat="1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187" fontId="73" fillId="33" borderId="11" xfId="0" applyNumberFormat="1" applyFont="1" applyFill="1" applyBorder="1" applyAlignment="1">
      <alignment horizontal="right" vertical="center" shrinkToFit="1"/>
    </xf>
    <xf numFmtId="186" fontId="73" fillId="33" borderId="12" xfId="0" applyNumberFormat="1" applyFont="1" applyFill="1" applyBorder="1" applyAlignment="1">
      <alignment horizontal="right" vertical="center"/>
    </xf>
    <xf numFmtId="186" fontId="71" fillId="33" borderId="13" xfId="0" applyNumberFormat="1" applyFont="1" applyFill="1" applyBorder="1" applyAlignment="1">
      <alignment horizontal="right" vertical="center"/>
    </xf>
    <xf numFmtId="187" fontId="70" fillId="0" borderId="0" xfId="0" applyNumberFormat="1" applyFont="1" applyFill="1" applyBorder="1" applyAlignment="1">
      <alignment vertical="center"/>
    </xf>
    <xf numFmtId="202" fontId="73" fillId="33" borderId="11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/>
    </xf>
    <xf numFmtId="183" fontId="74" fillId="0" borderId="14" xfId="0" applyNumberFormat="1" applyFont="1" applyFill="1" applyBorder="1" applyAlignment="1">
      <alignment horizontal="right" vertical="center"/>
    </xf>
    <xf numFmtId="183" fontId="74" fillId="0" borderId="15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183" fontId="70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vertical="center"/>
    </xf>
    <xf numFmtId="176" fontId="72" fillId="0" borderId="14" xfId="0" applyNumberFormat="1" applyFont="1" applyFill="1" applyBorder="1" applyAlignment="1">
      <alignment horizontal="right" vertical="center"/>
    </xf>
    <xf numFmtId="176" fontId="72" fillId="0" borderId="20" xfId="0" applyNumberFormat="1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183" fontId="72" fillId="0" borderId="0" xfId="0" applyNumberFormat="1" applyFont="1" applyFill="1" applyBorder="1" applyAlignment="1">
      <alignment horizontal="right" vertical="center"/>
    </xf>
    <xf numFmtId="183" fontId="74" fillId="0" borderId="20" xfId="0" applyNumberFormat="1" applyFont="1" applyFill="1" applyBorder="1" applyAlignment="1">
      <alignment horizontal="right" vertical="center"/>
    </xf>
    <xf numFmtId="183" fontId="74" fillId="0" borderId="22" xfId="0" applyNumberFormat="1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horizontal="center" vertical="center"/>
    </xf>
    <xf numFmtId="187" fontId="70" fillId="0" borderId="23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83" fontId="72" fillId="0" borderId="20" xfId="0" applyNumberFormat="1" applyFont="1" applyFill="1" applyBorder="1" applyAlignment="1">
      <alignment horizontal="right" vertical="center"/>
    </xf>
    <xf numFmtId="183" fontId="72" fillId="0" borderId="14" xfId="0" applyNumberFormat="1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/>
    </xf>
    <xf numFmtId="183" fontId="8" fillId="33" borderId="28" xfId="0" applyNumberFormat="1" applyFont="1" applyFill="1" applyBorder="1" applyAlignment="1" applyProtection="1">
      <alignment horizontal="right" vertical="center"/>
      <protection locked="0"/>
    </xf>
    <xf numFmtId="200" fontId="8" fillId="33" borderId="28" xfId="0" applyNumberFormat="1" applyFont="1" applyFill="1" applyBorder="1" applyAlignment="1" applyProtection="1">
      <alignment horizontal="right" vertical="center"/>
      <protection locked="0"/>
    </xf>
    <xf numFmtId="176" fontId="8" fillId="33" borderId="27" xfId="0" applyNumberFormat="1" applyFont="1" applyFill="1" applyBorder="1" applyAlignment="1" applyProtection="1">
      <alignment horizontal="right" vertical="center"/>
      <protection locked="0"/>
    </xf>
    <xf numFmtId="200" fontId="8" fillId="33" borderId="27" xfId="0" applyNumberFormat="1" applyFont="1" applyFill="1" applyBorder="1" applyAlignment="1" applyProtection="1">
      <alignment horizontal="right" vertical="center"/>
      <protection locked="0"/>
    </xf>
    <xf numFmtId="183" fontId="8" fillId="33" borderId="14" xfId="0" applyNumberFormat="1" applyFont="1" applyFill="1" applyBorder="1" applyAlignment="1" applyProtection="1">
      <alignment horizontal="right" vertical="center"/>
      <protection locked="0"/>
    </xf>
    <xf numFmtId="202" fontId="8" fillId="33" borderId="14" xfId="0" applyNumberFormat="1" applyFont="1" applyFill="1" applyBorder="1" applyAlignment="1" applyProtection="1">
      <alignment horizontal="right" vertical="center"/>
      <protection locked="0"/>
    </xf>
    <xf numFmtId="183" fontId="10" fillId="33" borderId="28" xfId="0" applyNumberFormat="1" applyFont="1" applyFill="1" applyBorder="1" applyAlignment="1" applyProtection="1">
      <alignment horizontal="right" vertical="center"/>
      <protection locked="0"/>
    </xf>
    <xf numFmtId="200" fontId="10" fillId="33" borderId="28" xfId="0" applyNumberFormat="1" applyFont="1" applyFill="1" applyBorder="1" applyAlignment="1" applyProtection="1">
      <alignment horizontal="right" vertical="center"/>
      <protection locked="0"/>
    </xf>
    <xf numFmtId="176" fontId="10" fillId="33" borderId="27" xfId="0" applyNumberFormat="1" applyFont="1" applyFill="1" applyBorder="1" applyAlignment="1" applyProtection="1">
      <alignment horizontal="right" vertical="center"/>
      <protection locked="0"/>
    </xf>
    <xf numFmtId="200" fontId="10" fillId="33" borderId="27" xfId="0" applyNumberFormat="1" applyFont="1" applyFill="1" applyBorder="1" applyAlignment="1" applyProtection="1">
      <alignment horizontal="right" vertical="center"/>
      <protection locked="0"/>
    </xf>
    <xf numFmtId="202" fontId="10" fillId="33" borderId="15" xfId="0" applyNumberFormat="1" applyFont="1" applyFill="1" applyBorder="1" applyAlignment="1" applyProtection="1">
      <alignment horizontal="right" vertical="center"/>
      <protection locked="0"/>
    </xf>
    <xf numFmtId="200" fontId="10" fillId="33" borderId="15" xfId="0" applyNumberFormat="1" applyFont="1" applyFill="1" applyBorder="1" applyAlignment="1" applyProtection="1">
      <alignment horizontal="right" vertical="center"/>
      <protection locked="0"/>
    </xf>
    <xf numFmtId="187" fontId="8" fillId="33" borderId="14" xfId="0" applyNumberFormat="1" applyFont="1" applyFill="1" applyBorder="1" applyAlignment="1">
      <alignment horizontal="right" vertical="center"/>
    </xf>
    <xf numFmtId="186" fontId="8" fillId="33" borderId="14" xfId="0" applyNumberFormat="1" applyFont="1" applyFill="1" applyBorder="1" applyAlignment="1">
      <alignment horizontal="right" vertical="center"/>
    </xf>
    <xf numFmtId="187" fontId="10" fillId="33" borderId="14" xfId="0" applyNumberFormat="1" applyFont="1" applyFill="1" applyBorder="1" applyAlignment="1">
      <alignment horizontal="right" vertical="center"/>
    </xf>
    <xf numFmtId="187" fontId="10" fillId="33" borderId="15" xfId="0" applyNumberFormat="1" applyFont="1" applyFill="1" applyBorder="1" applyAlignment="1">
      <alignment horizontal="right" vertical="center" shrinkToFit="1"/>
    </xf>
    <xf numFmtId="186" fontId="10" fillId="33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183" fontId="9" fillId="0" borderId="2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83" fontId="9" fillId="0" borderId="13" xfId="0" applyNumberFormat="1" applyFont="1" applyFill="1" applyBorder="1" applyAlignment="1">
      <alignment horizontal="right" vertical="center"/>
    </xf>
    <xf numFmtId="200" fontId="71" fillId="33" borderId="30" xfId="0" applyNumberFormat="1" applyFont="1" applyFill="1" applyBorder="1" applyAlignment="1">
      <alignment horizontal="right" vertical="center"/>
    </xf>
    <xf numFmtId="200" fontId="71" fillId="33" borderId="31" xfId="0" applyNumberFormat="1" applyFont="1" applyFill="1" applyBorder="1" applyAlignment="1">
      <alignment horizontal="right" vertical="center"/>
    </xf>
    <xf numFmtId="200" fontId="73" fillId="33" borderId="30" xfId="0" applyNumberFormat="1" applyFont="1" applyFill="1" applyBorder="1" applyAlignment="1">
      <alignment horizontal="right" vertical="center"/>
    </xf>
    <xf numFmtId="200" fontId="73" fillId="33" borderId="31" xfId="0" applyNumberFormat="1" applyFont="1" applyFill="1" applyBorder="1" applyAlignment="1">
      <alignment horizontal="right" vertical="center"/>
    </xf>
    <xf numFmtId="200" fontId="73" fillId="33" borderId="12" xfId="0" applyNumberFormat="1" applyFont="1" applyFill="1" applyBorder="1" applyAlignment="1">
      <alignment horizontal="right" vertical="center"/>
    </xf>
    <xf numFmtId="183" fontId="8" fillId="33" borderId="28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183" fontId="8" fillId="33" borderId="14" xfId="0" applyNumberFormat="1" applyFont="1" applyFill="1" applyBorder="1" applyAlignment="1">
      <alignment horizontal="right" vertical="center"/>
    </xf>
    <xf numFmtId="202" fontId="8" fillId="33" borderId="14" xfId="0" applyNumberFormat="1" applyFont="1" applyFill="1" applyBorder="1" applyAlignment="1">
      <alignment horizontal="right" vertical="center"/>
    </xf>
    <xf numFmtId="183" fontId="10" fillId="33" borderId="28" xfId="0" applyNumberFormat="1" applyFont="1" applyFill="1" applyBorder="1" applyAlignment="1">
      <alignment horizontal="right" vertical="center"/>
    </xf>
    <xf numFmtId="176" fontId="10" fillId="33" borderId="27" xfId="0" applyNumberFormat="1" applyFont="1" applyFill="1" applyBorder="1" applyAlignment="1">
      <alignment horizontal="right" vertical="center"/>
    </xf>
    <xf numFmtId="202" fontId="10" fillId="33" borderId="15" xfId="0" applyNumberFormat="1" applyFont="1" applyFill="1" applyBorder="1" applyAlignment="1">
      <alignment horizontal="right" vertical="center"/>
    </xf>
    <xf numFmtId="183" fontId="11" fillId="0" borderId="29" xfId="0" applyNumberFormat="1" applyFont="1" applyFill="1" applyBorder="1" applyAlignment="1">
      <alignment horizontal="right" vertical="center"/>
    </xf>
    <xf numFmtId="187" fontId="7" fillId="0" borderId="3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3" fontId="71" fillId="33" borderId="24" xfId="0" applyNumberFormat="1" applyFont="1" applyFill="1" applyBorder="1" applyAlignment="1">
      <alignment horizontal="right" vertical="center"/>
    </xf>
    <xf numFmtId="183" fontId="71" fillId="33" borderId="10" xfId="0" applyNumberFormat="1" applyFont="1" applyFill="1" applyBorder="1" applyAlignment="1">
      <alignment horizontal="right" vertical="center"/>
    </xf>
    <xf numFmtId="176" fontId="71" fillId="33" borderId="25" xfId="0" applyNumberFormat="1" applyFont="1" applyFill="1" applyBorder="1" applyAlignment="1">
      <alignment horizontal="right" vertical="center"/>
    </xf>
    <xf numFmtId="183" fontId="73" fillId="33" borderId="24" xfId="0" applyNumberFormat="1" applyFont="1" applyFill="1" applyBorder="1" applyAlignment="1">
      <alignment horizontal="right" vertical="center"/>
    </xf>
    <xf numFmtId="176" fontId="73" fillId="33" borderId="25" xfId="0" applyNumberFormat="1" applyFont="1" applyFill="1" applyBorder="1" applyAlignment="1">
      <alignment horizontal="right" vertical="center"/>
    </xf>
    <xf numFmtId="187" fontId="71" fillId="33" borderId="13" xfId="0" applyNumberFormat="1" applyFont="1" applyFill="1" applyBorder="1" applyAlignment="1">
      <alignment horizontal="right" vertical="center"/>
    </xf>
    <xf numFmtId="187" fontId="71" fillId="33" borderId="10" xfId="0" applyNumberFormat="1" applyFont="1" applyFill="1" applyBorder="1" applyAlignment="1">
      <alignment horizontal="right" vertical="center"/>
    </xf>
    <xf numFmtId="187" fontId="8" fillId="33" borderId="13" xfId="0" applyNumberFormat="1" applyFont="1" applyFill="1" applyBorder="1" applyAlignment="1">
      <alignment horizontal="right" vertical="center"/>
    </xf>
    <xf numFmtId="187" fontId="73" fillId="33" borderId="13" xfId="0" applyNumberFormat="1" applyFont="1" applyFill="1" applyBorder="1" applyAlignment="1">
      <alignment horizontal="right" vertical="center"/>
    </xf>
    <xf numFmtId="187" fontId="73" fillId="33" borderId="10" xfId="0" applyNumberFormat="1" applyFont="1" applyFill="1" applyBorder="1" applyAlignment="1">
      <alignment horizontal="right" vertical="center"/>
    </xf>
    <xf numFmtId="187" fontId="10" fillId="33" borderId="13" xfId="0" applyNumberFormat="1" applyFont="1" applyFill="1" applyBorder="1" applyAlignment="1">
      <alignment horizontal="right" vertical="center"/>
    </xf>
    <xf numFmtId="200" fontId="8" fillId="33" borderId="30" xfId="0" applyNumberFormat="1" applyFont="1" applyFill="1" applyBorder="1" applyAlignment="1">
      <alignment horizontal="right" vertical="center"/>
    </xf>
    <xf numFmtId="200" fontId="8" fillId="33" borderId="31" xfId="0" applyNumberFormat="1" applyFont="1" applyFill="1" applyBorder="1" applyAlignment="1">
      <alignment horizontal="right" vertical="center"/>
    </xf>
    <xf numFmtId="200" fontId="10" fillId="33" borderId="30" xfId="0" applyNumberFormat="1" applyFont="1" applyFill="1" applyBorder="1" applyAlignment="1">
      <alignment horizontal="right" vertical="center"/>
    </xf>
    <xf numFmtId="200" fontId="10" fillId="33" borderId="31" xfId="0" applyNumberFormat="1" applyFont="1" applyFill="1" applyBorder="1" applyAlignment="1">
      <alignment horizontal="right" vertical="center"/>
    </xf>
    <xf numFmtId="200" fontId="10" fillId="33" borderId="12" xfId="0" applyNumberFormat="1" applyFont="1" applyFill="1" applyBorder="1" applyAlignment="1">
      <alignment horizontal="right" vertical="center"/>
    </xf>
    <xf numFmtId="187" fontId="7" fillId="0" borderId="33" xfId="0" applyNumberFormat="1" applyFont="1" applyFill="1" applyBorder="1" applyAlignment="1">
      <alignment horizontal="center" vertical="center"/>
    </xf>
    <xf numFmtId="183" fontId="9" fillId="33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83" fontId="11" fillId="0" borderId="13" xfId="0" applyNumberFormat="1" applyFont="1" applyFill="1" applyBorder="1" applyAlignment="1">
      <alignment horizontal="right" vertical="center"/>
    </xf>
    <xf numFmtId="183" fontId="11" fillId="0" borderId="12" xfId="0" applyNumberFormat="1" applyFont="1" applyFill="1" applyBorder="1" applyAlignment="1">
      <alignment horizontal="right" vertical="center"/>
    </xf>
    <xf numFmtId="186" fontId="8" fillId="33" borderId="13" xfId="0" applyNumberFormat="1" applyFont="1" applyFill="1" applyBorder="1" applyAlignment="1">
      <alignment horizontal="right" vertical="center"/>
    </xf>
    <xf numFmtId="186" fontId="10" fillId="33" borderId="12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183" fontId="9" fillId="33" borderId="29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200" fontId="8" fillId="33" borderId="35" xfId="0" applyNumberFormat="1" applyFont="1" applyFill="1" applyBorder="1" applyAlignment="1">
      <alignment horizontal="right" vertical="center"/>
    </xf>
    <xf numFmtId="186" fontId="8" fillId="33" borderId="29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187" fontId="8" fillId="33" borderId="13" xfId="0" applyNumberFormat="1" applyFont="1" applyFill="1" applyBorder="1" applyAlignment="1">
      <alignment horizontal="right" vertical="center"/>
    </xf>
    <xf numFmtId="0" fontId="67" fillId="0" borderId="36" xfId="0" applyFont="1" applyFill="1" applyBorder="1" applyAlignment="1">
      <alignment vertical="center"/>
    </xf>
    <xf numFmtId="183" fontId="67" fillId="0" borderId="36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200" fontId="8" fillId="33" borderId="37" xfId="0" applyNumberFormat="1" applyFont="1" applyFill="1" applyBorder="1" applyAlignment="1">
      <alignment horizontal="right" vertical="center"/>
    </xf>
    <xf numFmtId="200" fontId="8" fillId="33" borderId="34" xfId="0" applyNumberFormat="1" applyFont="1" applyFill="1" applyBorder="1" applyAlignment="1">
      <alignment horizontal="right" vertical="center"/>
    </xf>
    <xf numFmtId="186" fontId="8" fillId="33" borderId="3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87" fontId="70" fillId="0" borderId="38" xfId="0" applyNumberFormat="1" applyFont="1" applyFill="1" applyBorder="1" applyAlignment="1">
      <alignment horizontal="center"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7" fontId="8" fillId="33" borderId="13" xfId="0" applyNumberFormat="1" applyFont="1" applyFill="1" applyBorder="1" applyAlignment="1">
      <alignment horizontal="right" vertical="center"/>
    </xf>
    <xf numFmtId="187" fontId="8" fillId="33" borderId="10" xfId="0" applyNumberFormat="1" applyFont="1" applyFill="1" applyBorder="1" applyAlignment="1">
      <alignment horizontal="right" vertical="center"/>
    </xf>
    <xf numFmtId="187" fontId="10" fillId="33" borderId="13" xfId="0" applyNumberFormat="1" applyFont="1" applyFill="1" applyBorder="1" applyAlignment="1">
      <alignment horizontal="right" vertical="center"/>
    </xf>
    <xf numFmtId="187" fontId="10" fillId="33" borderId="10" xfId="0" applyNumberFormat="1" applyFont="1" applyFill="1" applyBorder="1" applyAlignment="1">
      <alignment horizontal="right" vertical="center"/>
    </xf>
    <xf numFmtId="187" fontId="10" fillId="33" borderId="12" xfId="0" applyNumberFormat="1" applyFont="1" applyFill="1" applyBorder="1" applyAlignment="1">
      <alignment horizontal="right" vertical="center"/>
    </xf>
    <xf numFmtId="187" fontId="10" fillId="33" borderId="11" xfId="0" applyNumberFormat="1" applyFont="1" applyFill="1" applyBorder="1" applyAlignment="1">
      <alignment horizontal="right" vertical="center"/>
    </xf>
    <xf numFmtId="183" fontId="11" fillId="0" borderId="14" xfId="0" applyNumberFormat="1" applyFont="1" applyFill="1" applyBorder="1" applyAlignment="1">
      <alignment vertical="center"/>
    </xf>
    <xf numFmtId="186" fontId="11" fillId="0" borderId="13" xfId="0" applyNumberFormat="1" applyFont="1" applyFill="1" applyBorder="1" applyAlignment="1">
      <alignment vertical="center"/>
    </xf>
    <xf numFmtId="186" fontId="11" fillId="0" borderId="39" xfId="0" applyNumberFormat="1" applyFont="1" applyFill="1" applyBorder="1" applyAlignment="1">
      <alignment vertical="center"/>
    </xf>
    <xf numFmtId="183" fontId="11" fillId="0" borderId="12" xfId="0" applyNumberFormat="1" applyFont="1" applyFill="1" applyBorder="1" applyAlignment="1">
      <alignment vertical="center"/>
    </xf>
    <xf numFmtId="183" fontId="11" fillId="0" borderId="11" xfId="0" applyNumberFormat="1" applyFont="1" applyFill="1" applyBorder="1" applyAlignment="1">
      <alignment vertical="center"/>
    </xf>
    <xf numFmtId="186" fontId="11" fillId="0" borderId="12" xfId="0" applyNumberFormat="1" applyFont="1" applyFill="1" applyBorder="1" applyAlignment="1">
      <alignment vertical="center"/>
    </xf>
    <xf numFmtId="186" fontId="11" fillId="0" borderId="40" xfId="0" applyNumberFormat="1" applyFont="1" applyFill="1" applyBorder="1" applyAlignment="1">
      <alignment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vertical="center"/>
    </xf>
    <xf numFmtId="186" fontId="9" fillId="0" borderId="13" xfId="0" applyNumberFormat="1" applyFont="1" applyFill="1" applyBorder="1" applyAlignment="1">
      <alignment vertical="center"/>
    </xf>
    <xf numFmtId="186" fontId="9" fillId="0" borderId="39" xfId="0" applyNumberFormat="1" applyFont="1" applyFill="1" applyBorder="1" applyAlignment="1">
      <alignment vertical="center"/>
    </xf>
    <xf numFmtId="176" fontId="10" fillId="33" borderId="31" xfId="0" applyNumberFormat="1" applyFont="1" applyFill="1" applyBorder="1" applyAlignment="1">
      <alignment horizontal="right" vertical="center"/>
    </xf>
    <xf numFmtId="176" fontId="10" fillId="33" borderId="25" xfId="0" applyNumberFormat="1" applyFont="1" applyFill="1" applyBorder="1" applyAlignment="1">
      <alignment horizontal="right" vertical="center"/>
    </xf>
    <xf numFmtId="183" fontId="10" fillId="33" borderId="12" xfId="0" applyNumberFormat="1" applyFont="1" applyFill="1" applyBorder="1" applyAlignment="1">
      <alignment horizontal="right" vertical="center"/>
    </xf>
    <xf numFmtId="183" fontId="10" fillId="33" borderId="11" xfId="0" applyNumberFormat="1" applyFont="1" applyFill="1" applyBorder="1" applyAlignment="1">
      <alignment horizontal="right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176" fontId="8" fillId="33" borderId="31" xfId="0" applyNumberFormat="1" applyFont="1" applyFill="1" applyBorder="1" applyAlignment="1">
      <alignment horizontal="right" vertical="center"/>
    </xf>
    <xf numFmtId="176" fontId="8" fillId="33" borderId="25" xfId="0" applyNumberFormat="1" applyFont="1" applyFill="1" applyBorder="1" applyAlignment="1">
      <alignment horizontal="right" vertical="center"/>
    </xf>
    <xf numFmtId="183" fontId="8" fillId="33" borderId="13" xfId="0" applyNumberFormat="1" applyFont="1" applyFill="1" applyBorder="1" applyAlignment="1">
      <alignment horizontal="right" vertical="center"/>
    </xf>
    <xf numFmtId="183" fontId="8" fillId="33" borderId="10" xfId="0" applyNumberFormat="1" applyFont="1" applyFill="1" applyBorder="1" applyAlignment="1">
      <alignment horizontal="right" vertical="center"/>
    </xf>
    <xf numFmtId="183" fontId="8" fillId="33" borderId="30" xfId="0" applyNumberFormat="1" applyFont="1" applyFill="1" applyBorder="1" applyAlignment="1">
      <alignment horizontal="right" vertical="center"/>
    </xf>
    <xf numFmtId="183" fontId="8" fillId="33" borderId="24" xfId="0" applyNumberFormat="1" applyFont="1" applyFill="1" applyBorder="1" applyAlignment="1">
      <alignment horizontal="right" vertical="center"/>
    </xf>
    <xf numFmtId="183" fontId="10" fillId="33" borderId="30" xfId="0" applyNumberFormat="1" applyFont="1" applyFill="1" applyBorder="1" applyAlignment="1">
      <alignment horizontal="right" vertical="center"/>
    </xf>
    <xf numFmtId="183" fontId="10" fillId="33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Border="1" applyAlignment="1">
      <alignment/>
    </xf>
    <xf numFmtId="0" fontId="70" fillId="0" borderId="42" xfId="0" applyFont="1" applyFill="1" applyBorder="1" applyAlignment="1">
      <alignment vertical="center" wrapText="1"/>
    </xf>
    <xf numFmtId="0" fontId="70" fillId="0" borderId="43" xfId="0" applyFont="1" applyFill="1" applyBorder="1" applyAlignment="1">
      <alignment vertical="center" wrapText="1"/>
    </xf>
    <xf numFmtId="0" fontId="70" fillId="0" borderId="44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vertical="center" wrapText="1"/>
    </xf>
    <xf numFmtId="0" fontId="70" fillId="0" borderId="46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distributed" vertical="center" wrapText="1"/>
    </xf>
    <xf numFmtId="0" fontId="70" fillId="0" borderId="0" xfId="0" applyFont="1" applyFill="1" applyBorder="1" applyAlignment="1">
      <alignment horizontal="distributed" vertical="center" wrapText="1"/>
    </xf>
    <xf numFmtId="0" fontId="70" fillId="0" borderId="50" xfId="0" applyFont="1" applyFill="1" applyBorder="1" applyAlignment="1">
      <alignment horizontal="distributed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183" fontId="8" fillId="33" borderId="30" xfId="0" applyNumberFormat="1" applyFont="1" applyFill="1" applyBorder="1" applyAlignment="1" applyProtection="1">
      <alignment horizontal="right" vertical="center"/>
      <protection locked="0"/>
    </xf>
    <xf numFmtId="183" fontId="8" fillId="33" borderId="24" xfId="0" applyNumberFormat="1" applyFont="1" applyFill="1" applyBorder="1" applyAlignment="1" applyProtection="1">
      <alignment horizontal="right" vertical="center"/>
      <protection locked="0"/>
    </xf>
    <xf numFmtId="183" fontId="71" fillId="33" borderId="30" xfId="0" applyNumberFormat="1" applyFont="1" applyFill="1" applyBorder="1" applyAlignment="1">
      <alignment horizontal="right" vertical="center"/>
    </xf>
    <xf numFmtId="183" fontId="71" fillId="33" borderId="24" xfId="0" applyNumberFormat="1" applyFont="1" applyFill="1" applyBorder="1" applyAlignment="1">
      <alignment horizontal="right" vertical="center"/>
    </xf>
    <xf numFmtId="183" fontId="8" fillId="33" borderId="13" xfId="0" applyNumberFormat="1" applyFont="1" applyFill="1" applyBorder="1" applyAlignment="1" applyProtection="1">
      <alignment horizontal="right" vertical="center"/>
      <protection locked="0"/>
    </xf>
    <xf numFmtId="183" fontId="8" fillId="33" borderId="10" xfId="0" applyNumberFormat="1" applyFont="1" applyFill="1" applyBorder="1" applyAlignment="1" applyProtection="1">
      <alignment horizontal="right" vertical="center"/>
      <protection locked="0"/>
    </xf>
    <xf numFmtId="183" fontId="71" fillId="33" borderId="13" xfId="0" applyNumberFormat="1" applyFont="1" applyFill="1" applyBorder="1" applyAlignment="1">
      <alignment horizontal="right" vertical="center"/>
    </xf>
    <xf numFmtId="183" fontId="71" fillId="33" borderId="10" xfId="0" applyNumberFormat="1" applyFont="1" applyFill="1" applyBorder="1" applyAlignment="1">
      <alignment horizontal="right" vertical="center"/>
    </xf>
    <xf numFmtId="176" fontId="8" fillId="33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 applyProtection="1">
      <alignment/>
      <protection locked="0"/>
    </xf>
    <xf numFmtId="176" fontId="71" fillId="33" borderId="31" xfId="0" applyNumberFormat="1" applyFont="1" applyFill="1" applyBorder="1" applyAlignment="1">
      <alignment horizontal="right" vertical="center"/>
    </xf>
    <xf numFmtId="176" fontId="72" fillId="0" borderId="25" xfId="0" applyNumberFormat="1" applyFont="1" applyBorder="1" applyAlignment="1">
      <alignment/>
    </xf>
    <xf numFmtId="176" fontId="8" fillId="33" borderId="25" xfId="0" applyNumberFormat="1" applyFont="1" applyFill="1" applyBorder="1" applyAlignment="1" applyProtection="1">
      <alignment horizontal="right" vertical="center"/>
      <protection locked="0"/>
    </xf>
    <xf numFmtId="176" fontId="71" fillId="33" borderId="25" xfId="0" applyNumberFormat="1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183" fontId="10" fillId="33" borderId="30" xfId="0" applyNumberFormat="1" applyFont="1" applyFill="1" applyBorder="1" applyAlignment="1" applyProtection="1">
      <alignment horizontal="right" vertical="center"/>
      <protection locked="0"/>
    </xf>
    <xf numFmtId="183" fontId="10" fillId="33" borderId="24" xfId="0" applyNumberFormat="1" applyFont="1" applyFill="1" applyBorder="1" applyAlignment="1" applyProtection="1">
      <alignment horizontal="right" vertical="center"/>
      <protection locked="0"/>
    </xf>
    <xf numFmtId="183" fontId="73" fillId="33" borderId="30" xfId="0" applyNumberFormat="1" applyFont="1" applyFill="1" applyBorder="1" applyAlignment="1">
      <alignment horizontal="right" vertical="center"/>
    </xf>
    <xf numFmtId="183" fontId="73" fillId="33" borderId="24" xfId="0" applyNumberFormat="1" applyFont="1" applyFill="1" applyBorder="1" applyAlignment="1">
      <alignment horizontal="right" vertical="center"/>
    </xf>
    <xf numFmtId="176" fontId="10" fillId="33" borderId="31" xfId="0" applyNumberFormat="1" applyFont="1" applyFill="1" applyBorder="1" applyAlignment="1" applyProtection="1">
      <alignment horizontal="right" vertical="center"/>
      <protection locked="0"/>
    </xf>
    <xf numFmtId="176" fontId="10" fillId="33" borderId="25" xfId="0" applyNumberFormat="1" applyFont="1" applyFill="1" applyBorder="1" applyAlignment="1" applyProtection="1">
      <alignment horizontal="right" vertical="center"/>
      <protection locked="0"/>
    </xf>
    <xf numFmtId="176" fontId="73" fillId="33" borderId="31" xfId="0" applyNumberFormat="1" applyFont="1" applyFill="1" applyBorder="1" applyAlignment="1">
      <alignment horizontal="right" vertical="center"/>
    </xf>
    <xf numFmtId="176" fontId="73" fillId="33" borderId="25" xfId="0" applyNumberFormat="1" applyFont="1" applyFill="1" applyBorder="1" applyAlignment="1">
      <alignment horizontal="right" vertical="center"/>
    </xf>
    <xf numFmtId="183" fontId="10" fillId="33" borderId="12" xfId="0" applyNumberFormat="1" applyFont="1" applyFill="1" applyBorder="1" applyAlignment="1" applyProtection="1">
      <alignment horizontal="right" vertical="center"/>
      <protection locked="0"/>
    </xf>
    <xf numFmtId="183" fontId="10" fillId="33" borderId="11" xfId="0" applyNumberFormat="1" applyFont="1" applyFill="1" applyBorder="1" applyAlignment="1" applyProtection="1">
      <alignment horizontal="right" vertical="center"/>
      <protection locked="0"/>
    </xf>
    <xf numFmtId="183" fontId="73" fillId="33" borderId="12" xfId="0" applyNumberFormat="1" applyFont="1" applyFill="1" applyBorder="1" applyAlignment="1">
      <alignment horizontal="right" vertical="center"/>
    </xf>
    <xf numFmtId="183" fontId="73" fillId="33" borderId="11" xfId="0" applyNumberFormat="1" applyFont="1" applyFill="1" applyBorder="1" applyAlignment="1">
      <alignment horizontal="right" vertical="center"/>
    </xf>
    <xf numFmtId="0" fontId="70" fillId="0" borderId="52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distributed" vertical="center"/>
    </xf>
    <xf numFmtId="0" fontId="70" fillId="0" borderId="50" xfId="0" applyFont="1" applyFill="1" applyBorder="1" applyAlignment="1">
      <alignment horizontal="distributed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183" fontId="72" fillId="0" borderId="14" xfId="0" applyNumberFormat="1" applyFont="1" applyFill="1" applyBorder="1" applyAlignment="1">
      <alignment vertical="center"/>
    </xf>
    <xf numFmtId="186" fontId="72" fillId="0" borderId="13" xfId="0" applyNumberFormat="1" applyFont="1" applyFill="1" applyBorder="1" applyAlignment="1">
      <alignment vertical="center"/>
    </xf>
    <xf numFmtId="186" fontId="72" fillId="0" borderId="10" xfId="0" applyNumberFormat="1" applyFont="1" applyFill="1" applyBorder="1" applyAlignment="1">
      <alignment vertical="center"/>
    </xf>
    <xf numFmtId="183" fontId="72" fillId="0" borderId="10" xfId="0" applyNumberFormat="1" applyFont="1" applyFill="1" applyBorder="1" applyAlignment="1">
      <alignment vertical="center"/>
    </xf>
    <xf numFmtId="186" fontId="72" fillId="0" borderId="2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vertical="center"/>
    </xf>
    <xf numFmtId="183" fontId="74" fillId="0" borderId="10" xfId="0" applyNumberFormat="1" applyFont="1" applyFill="1" applyBorder="1" applyAlignment="1">
      <alignment vertical="center"/>
    </xf>
    <xf numFmtId="183" fontId="74" fillId="0" borderId="14" xfId="0" applyNumberFormat="1" applyFont="1" applyFill="1" applyBorder="1" applyAlignment="1">
      <alignment vertical="center"/>
    </xf>
    <xf numFmtId="186" fontId="74" fillId="0" borderId="13" xfId="0" applyNumberFormat="1" applyFont="1" applyFill="1" applyBorder="1" applyAlignment="1">
      <alignment vertical="center"/>
    </xf>
    <xf numFmtId="186" fontId="74" fillId="0" borderId="20" xfId="0" applyNumberFormat="1" applyFont="1" applyFill="1" applyBorder="1" applyAlignment="1">
      <alignment vertical="center"/>
    </xf>
    <xf numFmtId="186" fontId="11" fillId="0" borderId="20" xfId="0" applyNumberFormat="1" applyFont="1" applyFill="1" applyBorder="1" applyAlignment="1">
      <alignment vertical="center"/>
    </xf>
    <xf numFmtId="183" fontId="11" fillId="0" borderId="15" xfId="0" applyNumberFormat="1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183" fontId="74" fillId="0" borderId="11" xfId="0" applyNumberFormat="1" applyFont="1" applyFill="1" applyBorder="1" applyAlignment="1">
      <alignment vertical="center"/>
    </xf>
    <xf numFmtId="183" fontId="74" fillId="0" borderId="15" xfId="0" applyNumberFormat="1" applyFont="1" applyFill="1" applyBorder="1" applyAlignment="1">
      <alignment vertical="center"/>
    </xf>
    <xf numFmtId="186" fontId="74" fillId="0" borderId="12" xfId="0" applyNumberFormat="1" applyFont="1" applyFill="1" applyBorder="1" applyAlignment="1">
      <alignment vertical="center"/>
    </xf>
    <xf numFmtId="186" fontId="74" fillId="0" borderId="22" xfId="0" applyNumberFormat="1" applyFont="1" applyFill="1" applyBorder="1" applyAlignment="1">
      <alignment vertical="center"/>
    </xf>
    <xf numFmtId="186" fontId="11" fillId="0" borderId="22" xfId="0" applyNumberFormat="1" applyFont="1" applyFill="1" applyBorder="1" applyAlignment="1">
      <alignment vertical="center"/>
    </xf>
    <xf numFmtId="187" fontId="71" fillId="33" borderId="13" xfId="0" applyNumberFormat="1" applyFont="1" applyFill="1" applyBorder="1" applyAlignment="1">
      <alignment horizontal="right" vertical="center"/>
    </xf>
    <xf numFmtId="187" fontId="71" fillId="33" borderId="10" xfId="0" applyNumberFormat="1" applyFont="1" applyFill="1" applyBorder="1" applyAlignment="1">
      <alignment horizontal="right" vertical="center"/>
    </xf>
    <xf numFmtId="0" fontId="70" fillId="0" borderId="51" xfId="0" applyFont="1" applyFill="1" applyBorder="1" applyAlignment="1">
      <alignment horizontal="distributed" vertical="center"/>
    </xf>
    <xf numFmtId="187" fontId="73" fillId="33" borderId="13" xfId="0" applyNumberFormat="1" applyFont="1" applyFill="1" applyBorder="1" applyAlignment="1">
      <alignment horizontal="right" vertical="center"/>
    </xf>
    <xf numFmtId="187" fontId="73" fillId="33" borderId="10" xfId="0" applyNumberFormat="1" applyFont="1" applyFill="1" applyBorder="1" applyAlignment="1">
      <alignment horizontal="right" vertical="center"/>
    </xf>
    <xf numFmtId="187" fontId="73" fillId="33" borderId="12" xfId="0" applyNumberFormat="1" applyFont="1" applyFill="1" applyBorder="1" applyAlignment="1">
      <alignment horizontal="right" vertical="center"/>
    </xf>
    <xf numFmtId="187" fontId="73" fillId="33" borderId="11" xfId="0" applyNumberFormat="1" applyFont="1" applyFill="1" applyBorder="1" applyAlignment="1">
      <alignment horizontal="right" vertical="center"/>
    </xf>
    <xf numFmtId="187" fontId="6" fillId="0" borderId="53" xfId="0" applyNumberFormat="1" applyFont="1" applyFill="1" applyBorder="1" applyAlignment="1">
      <alignment horizontal="right" vertical="center"/>
    </xf>
    <xf numFmtId="187" fontId="6" fillId="0" borderId="54" xfId="0" applyNumberFormat="1" applyFont="1" applyFill="1" applyBorder="1" applyAlignment="1">
      <alignment horizontal="right" vertical="center"/>
    </xf>
    <xf numFmtId="187" fontId="6" fillId="0" borderId="55" xfId="0" applyNumberFormat="1" applyFont="1" applyFill="1" applyBorder="1" applyAlignment="1">
      <alignment horizontal="right" vertical="center"/>
    </xf>
    <xf numFmtId="187" fontId="6" fillId="0" borderId="56" xfId="0" applyNumberFormat="1" applyFont="1" applyFill="1" applyBorder="1" applyAlignment="1">
      <alignment horizontal="right" vertical="center"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57" xfId="0" applyNumberFormat="1" applyFont="1" applyFill="1" applyBorder="1" applyAlignment="1">
      <alignment horizontal="right" vertical="center"/>
    </xf>
    <xf numFmtId="187" fontId="6" fillId="0" borderId="58" xfId="0" applyNumberFormat="1" applyFont="1" applyFill="1" applyBorder="1" applyAlignment="1">
      <alignment horizontal="right" vertical="center"/>
    </xf>
    <xf numFmtId="187" fontId="6" fillId="0" borderId="59" xfId="0" applyNumberFormat="1" applyFont="1" applyFill="1" applyBorder="1" applyAlignment="1">
      <alignment horizontal="right" vertical="center"/>
    </xf>
    <xf numFmtId="187" fontId="6" fillId="0" borderId="60" xfId="0" applyNumberFormat="1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187" fontId="6" fillId="0" borderId="62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187" fontId="6" fillId="0" borderId="65" xfId="0" applyNumberFormat="1" applyFont="1" applyFill="1" applyBorder="1" applyAlignment="1">
      <alignment horizontal="right" vertical="center"/>
    </xf>
    <xf numFmtId="187" fontId="6" fillId="0" borderId="66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87" fontId="16" fillId="0" borderId="62" xfId="0" applyNumberFormat="1" applyFont="1" applyBorder="1" applyAlignment="1">
      <alignment horizontal="right" vertical="center"/>
    </xf>
    <xf numFmtId="187" fontId="16" fillId="0" borderId="62" xfId="0" applyNumberFormat="1" applyFont="1" applyFill="1" applyBorder="1" applyAlignment="1">
      <alignment vertical="center"/>
    </xf>
    <xf numFmtId="187" fontId="16" fillId="0" borderId="65" xfId="0" applyNumberFormat="1" applyFont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top" wrapText="1"/>
    </xf>
    <xf numFmtId="0" fontId="17" fillId="0" borderId="72" xfId="0" applyFont="1" applyFill="1" applyBorder="1" applyAlignment="1">
      <alignment horizontal="left" vertical="top"/>
    </xf>
    <xf numFmtId="0" fontId="17" fillId="0" borderId="73" xfId="0" applyFont="1" applyFill="1" applyBorder="1" applyAlignment="1">
      <alignment horizontal="left" vertical="top"/>
    </xf>
    <xf numFmtId="0" fontId="17" fillId="0" borderId="74" xfId="0" applyFont="1" applyFill="1" applyBorder="1" applyAlignment="1">
      <alignment horizontal="left" vertical="top"/>
    </xf>
    <xf numFmtId="0" fontId="17" fillId="0" borderId="75" xfId="0" applyFont="1" applyFill="1" applyBorder="1" applyAlignment="1">
      <alignment horizontal="left" vertical="top"/>
    </xf>
    <xf numFmtId="0" fontId="17" fillId="0" borderId="76" xfId="0" applyFont="1" applyFill="1" applyBorder="1" applyAlignment="1">
      <alignment horizontal="left" vertical="top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196" fontId="16" fillId="0" borderId="36" xfId="0" applyNumberFormat="1" applyFont="1" applyFill="1" applyBorder="1" applyAlignment="1">
      <alignment horizontal="center" vertical="center"/>
    </xf>
    <xf numFmtId="196" fontId="16" fillId="0" borderId="62" xfId="0" applyNumberFormat="1" applyFont="1" applyFill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187" fontId="16" fillId="0" borderId="36" xfId="0" applyNumberFormat="1" applyFont="1" applyBorder="1" applyAlignment="1">
      <alignment horizontal="right" vertical="center"/>
    </xf>
    <xf numFmtId="187" fontId="16" fillId="0" borderId="36" xfId="0" applyNumberFormat="1" applyFont="1" applyFill="1" applyBorder="1" applyAlignment="1">
      <alignment vertical="center"/>
    </xf>
    <xf numFmtId="187" fontId="16" fillId="0" borderId="66" xfId="0" applyNumberFormat="1" applyFont="1" applyBorder="1" applyAlignment="1">
      <alignment horizontal="right" vertical="center"/>
    </xf>
    <xf numFmtId="0" fontId="77" fillId="0" borderId="62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196" fontId="16" fillId="0" borderId="83" xfId="0" applyNumberFormat="1" applyFont="1" applyFill="1" applyBorder="1" applyAlignment="1">
      <alignment horizontal="center" vertical="center"/>
    </xf>
    <xf numFmtId="196" fontId="16" fillId="0" borderId="64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87" fontId="16" fillId="0" borderId="66" xfId="0" applyNumberFormat="1" applyFont="1" applyFill="1" applyBorder="1" applyAlignment="1">
      <alignment vertical="center"/>
    </xf>
    <xf numFmtId="187" fontId="16" fillId="0" borderId="65" xfId="0" applyNumberFormat="1" applyFont="1" applyFill="1" applyBorder="1" applyAlignment="1">
      <alignment vertical="center"/>
    </xf>
    <xf numFmtId="0" fontId="16" fillId="0" borderId="83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distributed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84" xfId="0" applyFont="1" applyFill="1" applyBorder="1" applyAlignment="1">
      <alignment horizontal="left" vertical="center" wrapText="1"/>
    </xf>
    <xf numFmtId="0" fontId="70" fillId="0" borderId="85" xfId="0" applyFont="1" applyFill="1" applyBorder="1" applyAlignment="1">
      <alignment horizontal="left" vertical="center" wrapText="1"/>
    </xf>
    <xf numFmtId="0" fontId="70" fillId="0" borderId="86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中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3525"/>
          <c:w val="0.983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'P57'!$AA$5</c:f>
              <c:strCache>
                <c:ptCount val="1"/>
                <c:pt idx="0">
                  <c:v>市・県民税
普通徴収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'P57'!$AB$5:$AF$5</c:f>
              <c:numCache>
                <c:ptCount val="5"/>
                <c:pt idx="0">
                  <c:v>25160</c:v>
                </c:pt>
                <c:pt idx="1">
                  <c:v>24249</c:v>
                </c:pt>
                <c:pt idx="2">
                  <c:v>23167</c:v>
                </c:pt>
                <c:pt idx="3">
                  <c:v>22213</c:v>
                </c:pt>
                <c:pt idx="4">
                  <c:v>21427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'P57'!$AA$6</c:f>
              <c:strCache>
                <c:ptCount val="1"/>
                <c:pt idx="0">
                  <c:v>固定資産税
都市計画税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'P57'!$AB$6:$AF$6</c:f>
              <c:numCache>
                <c:ptCount val="5"/>
                <c:pt idx="0">
                  <c:v>178698</c:v>
                </c:pt>
                <c:pt idx="1">
                  <c:v>177489</c:v>
                </c:pt>
                <c:pt idx="2">
                  <c:v>176177</c:v>
                </c:pt>
                <c:pt idx="3">
                  <c:v>174622</c:v>
                </c:pt>
                <c:pt idx="4">
                  <c:v>173200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'P57'!$AA$7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'P57'!$AB$7:$AF$7</c:f>
              <c:numCache>
                <c:ptCount val="5"/>
                <c:pt idx="0">
                  <c:v>23723</c:v>
                </c:pt>
                <c:pt idx="1">
                  <c:v>23130</c:v>
                </c:pt>
                <c:pt idx="2">
                  <c:v>22496</c:v>
                </c:pt>
                <c:pt idx="3">
                  <c:v>21756</c:v>
                </c:pt>
                <c:pt idx="4">
                  <c:v>21081</c:v>
                </c:pt>
              </c:numCache>
            </c:numRef>
          </c:val>
          <c:smooth val="0"/>
        </c:ser>
        <c:marker val="1"/>
        <c:axId val="61133191"/>
        <c:axId val="13327808"/>
      </c:line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3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0.0095</cdr:y>
    </cdr:from>
    <cdr:to>
      <cdr:x>0.07975</cdr:x>
      <cdr:y>0.03625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0025" y="857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142875</xdr:rowOff>
    </xdr:from>
    <xdr:to>
      <xdr:col>10</xdr:col>
      <xdr:colOff>400050</xdr:colOff>
      <xdr:row>60</xdr:row>
      <xdr:rowOff>66675</xdr:rowOff>
    </xdr:to>
    <xdr:graphicFrame>
      <xdr:nvGraphicFramePr>
        <xdr:cNvPr id="1" name="グラフ 3"/>
        <xdr:cNvGraphicFramePr/>
      </xdr:nvGraphicFramePr>
      <xdr:xfrm>
        <a:off x="352425" y="533400"/>
        <a:ext cx="6905625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17</xdr:row>
      <xdr:rowOff>57150</xdr:rowOff>
    </xdr:from>
    <xdr:to>
      <xdr:col>8</xdr:col>
      <xdr:colOff>438150</xdr:colOff>
      <xdr:row>20</xdr:row>
      <xdr:rowOff>114300</xdr:rowOff>
    </xdr:to>
    <xdr:sp>
      <xdr:nvSpPr>
        <xdr:cNvPr id="2" name="四角形吹き出し 3"/>
        <xdr:cNvSpPr>
          <a:spLocks/>
        </xdr:cNvSpPr>
      </xdr:nvSpPr>
      <xdr:spPr>
        <a:xfrm>
          <a:off x="4657725" y="3019425"/>
          <a:ext cx="1266825" cy="571500"/>
        </a:xfrm>
        <a:prstGeom prst="wedgeRectCallout">
          <a:avLst>
            <a:gd name="adj1" fmla="val -59226"/>
            <a:gd name="adj2" fmla="val -185888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固定資産税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都市計画税</a:t>
          </a:r>
        </a:p>
      </xdr:txBody>
    </xdr:sp>
    <xdr:clientData/>
  </xdr:twoCellAnchor>
  <xdr:twoCellAnchor>
    <xdr:from>
      <xdr:col>5</xdr:col>
      <xdr:colOff>304800</xdr:colOff>
      <xdr:row>42</xdr:row>
      <xdr:rowOff>76200</xdr:rowOff>
    </xdr:from>
    <xdr:to>
      <xdr:col>8</xdr:col>
      <xdr:colOff>104775</xdr:colOff>
      <xdr:row>44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3733800" y="7324725"/>
          <a:ext cx="1857375" cy="428625"/>
        </a:xfrm>
        <a:prstGeom prst="wedgeRectCallout">
          <a:avLst>
            <a:gd name="adj1" fmla="val -47087"/>
            <a:gd name="adj2" fmla="val 218462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市・県民税（普通徴収）</a:t>
          </a:r>
        </a:p>
      </xdr:txBody>
    </xdr:sp>
    <xdr:clientData/>
  </xdr:twoCellAnchor>
  <xdr:twoCellAnchor>
    <xdr:from>
      <xdr:col>6</xdr:col>
      <xdr:colOff>323850</xdr:colOff>
      <xdr:row>53</xdr:row>
      <xdr:rowOff>142875</xdr:rowOff>
    </xdr:from>
    <xdr:to>
      <xdr:col>7</xdr:col>
      <xdr:colOff>619125</xdr:colOff>
      <xdr:row>55</xdr:row>
      <xdr:rowOff>104775</xdr:rowOff>
    </xdr:to>
    <xdr:sp>
      <xdr:nvSpPr>
        <xdr:cNvPr id="4" name="四角形吹き出し 5"/>
        <xdr:cNvSpPr>
          <a:spLocks/>
        </xdr:cNvSpPr>
      </xdr:nvSpPr>
      <xdr:spPr>
        <a:xfrm>
          <a:off x="4438650" y="9277350"/>
          <a:ext cx="981075" cy="304800"/>
        </a:xfrm>
        <a:prstGeom prst="wedgeRectCallout">
          <a:avLst>
            <a:gd name="adj1" fmla="val -46222"/>
            <a:gd name="adj2" fmla="val -16961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軽自動車税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C7"/>
  <sheetViews>
    <sheetView showGridLines="0" tabSelected="1" zoomScalePageLayoutView="0" workbookViewId="0" topLeftCell="A1">
      <selection activeCell="C9" sqref="C9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140" t="s">
        <v>18</v>
      </c>
      <c r="C1" s="141"/>
    </row>
    <row r="2" ht="39.75" customHeight="1"/>
    <row r="3" ht="27" customHeight="1">
      <c r="C3" s="1" t="s">
        <v>0</v>
      </c>
    </row>
    <row r="4" ht="27" customHeight="1">
      <c r="C4" s="1" t="s">
        <v>5</v>
      </c>
    </row>
    <row r="5" ht="27" customHeight="1">
      <c r="C5" s="1" t="s">
        <v>7</v>
      </c>
    </row>
    <row r="6" ht="27" customHeight="1">
      <c r="C6" s="1" t="s">
        <v>10</v>
      </c>
    </row>
    <row r="7" ht="27" customHeight="1">
      <c r="C7" s="1" t="s">
        <v>14</v>
      </c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2"/>
  <sheetViews>
    <sheetView showGridLines="0" view="pageBreakPreview" zoomScale="85" zoomScaleSheetLayoutView="85" zoomScalePageLayoutView="0" workbookViewId="0" topLeftCell="B30">
      <selection activeCell="U39" sqref="U39:X39"/>
    </sheetView>
  </sheetViews>
  <sheetFormatPr defaultColWidth="10.625" defaultRowHeight="19.5" customHeight="1"/>
  <cols>
    <col min="1" max="1" width="1.625" style="3" customWidth="1"/>
    <col min="2" max="2" width="16.75390625" style="3" customWidth="1"/>
    <col min="3" max="3" width="1.625" style="3" customWidth="1"/>
    <col min="4" max="4" width="8.625" style="3" customWidth="1"/>
    <col min="5" max="5" width="13.375" style="3" customWidth="1"/>
    <col min="6" max="6" width="3.625" style="3" customWidth="1"/>
    <col min="7" max="7" width="9.375" style="3" customWidth="1"/>
    <col min="8" max="8" width="6.625" style="3" customWidth="1"/>
    <col min="9" max="9" width="12.25390625" style="3" bestFit="1" customWidth="1"/>
    <col min="10" max="10" width="3.625" style="3" customWidth="1"/>
    <col min="11" max="11" width="8.125" style="3" customWidth="1"/>
    <col min="12" max="12" width="6.625" style="3" customWidth="1"/>
    <col min="13" max="13" width="12.375" style="3" customWidth="1"/>
    <col min="14" max="14" width="3.625" style="3" customWidth="1"/>
    <col min="15" max="15" width="8.375" style="3" customWidth="1"/>
    <col min="16" max="16" width="7.75390625" style="3" customWidth="1"/>
    <col min="17" max="17" width="12.375" style="3" customWidth="1"/>
    <col min="18" max="18" width="3.625" style="3" customWidth="1"/>
    <col min="19" max="19" width="8.375" style="3" customWidth="1"/>
    <col min="20" max="20" width="7.75390625" style="3" customWidth="1"/>
    <col min="21" max="21" width="12.375" style="3" customWidth="1"/>
    <col min="22" max="22" width="3.625" style="3" customWidth="1"/>
    <col min="23" max="23" width="8.375" style="3" customWidth="1"/>
    <col min="24" max="24" width="7.75390625" style="3" customWidth="1"/>
    <col min="25" max="16384" width="10.625" style="3" customWidth="1"/>
  </cols>
  <sheetData>
    <row r="1" spans="1:28" ht="18" customHeight="1">
      <c r="A1" s="12" t="s">
        <v>0</v>
      </c>
      <c r="B1" s="2"/>
      <c r="C1" s="2"/>
      <c r="AB1" s="3" t="s">
        <v>57</v>
      </c>
    </row>
    <row r="2" spans="1:24" ht="15" customHeight="1">
      <c r="A2" s="2"/>
      <c r="B2" s="2"/>
      <c r="C2" s="2"/>
      <c r="N2" s="13"/>
      <c r="P2" s="22"/>
      <c r="R2" s="13"/>
      <c r="T2" s="22" t="s">
        <v>8</v>
      </c>
      <c r="V2" s="13"/>
      <c r="X2" s="22" t="s">
        <v>8</v>
      </c>
    </row>
    <row r="3" spans="1:24" ht="15.75" customHeight="1">
      <c r="A3" s="183" t="s">
        <v>27</v>
      </c>
      <c r="B3" s="184"/>
      <c r="C3" s="184"/>
      <c r="D3" s="185"/>
      <c r="E3" s="189" t="s">
        <v>38</v>
      </c>
      <c r="F3" s="190"/>
      <c r="G3" s="190"/>
      <c r="H3" s="191"/>
      <c r="I3" s="190" t="s">
        <v>40</v>
      </c>
      <c r="J3" s="190"/>
      <c r="K3" s="190"/>
      <c r="L3" s="190"/>
      <c r="M3" s="189" t="s">
        <v>51</v>
      </c>
      <c r="N3" s="190"/>
      <c r="O3" s="190"/>
      <c r="P3" s="190"/>
      <c r="Q3" s="189" t="s">
        <v>53</v>
      </c>
      <c r="R3" s="190"/>
      <c r="S3" s="190"/>
      <c r="T3" s="190"/>
      <c r="U3" s="155" t="s">
        <v>55</v>
      </c>
      <c r="V3" s="156"/>
      <c r="W3" s="156"/>
      <c r="X3" s="157"/>
    </row>
    <row r="4" spans="1:32" ht="15.75" customHeight="1">
      <c r="A4" s="186"/>
      <c r="B4" s="187"/>
      <c r="C4" s="187"/>
      <c r="D4" s="188"/>
      <c r="E4" s="53" t="s">
        <v>20</v>
      </c>
      <c r="F4" s="158" t="s">
        <v>1</v>
      </c>
      <c r="G4" s="159"/>
      <c r="H4" s="53" t="s">
        <v>21</v>
      </c>
      <c r="I4" s="93" t="s">
        <v>20</v>
      </c>
      <c r="J4" s="158" t="s">
        <v>1</v>
      </c>
      <c r="K4" s="159"/>
      <c r="L4" s="92" t="s">
        <v>21</v>
      </c>
      <c r="M4" s="53" t="s">
        <v>20</v>
      </c>
      <c r="N4" s="158" t="s">
        <v>1</v>
      </c>
      <c r="O4" s="159"/>
      <c r="P4" s="92" t="s">
        <v>21</v>
      </c>
      <c r="Q4" s="53" t="s">
        <v>20</v>
      </c>
      <c r="R4" s="158" t="s">
        <v>1</v>
      </c>
      <c r="S4" s="159"/>
      <c r="T4" s="123" t="s">
        <v>21</v>
      </c>
      <c r="U4" s="53" t="s">
        <v>20</v>
      </c>
      <c r="V4" s="158" t="s">
        <v>1</v>
      </c>
      <c r="W4" s="159"/>
      <c r="X4" s="120" t="s">
        <v>21</v>
      </c>
      <c r="AB4" s="125" t="s">
        <v>58</v>
      </c>
      <c r="AC4" s="125" t="s">
        <v>59</v>
      </c>
      <c r="AD4" s="125" t="s">
        <v>60</v>
      </c>
      <c r="AE4" s="125" t="s">
        <v>61</v>
      </c>
      <c r="AF4" s="125" t="s">
        <v>62</v>
      </c>
    </row>
    <row r="5" spans="1:32" ht="15.75" customHeight="1">
      <c r="A5" s="192"/>
      <c r="B5" s="195" t="s">
        <v>22</v>
      </c>
      <c r="C5" s="198"/>
      <c r="D5" s="201" t="s">
        <v>23</v>
      </c>
      <c r="E5" s="54">
        <v>112868</v>
      </c>
      <c r="F5" s="203">
        <v>25160</v>
      </c>
      <c r="G5" s="204"/>
      <c r="H5" s="55">
        <v>22.3</v>
      </c>
      <c r="I5" s="94">
        <v>111042</v>
      </c>
      <c r="J5" s="205">
        <v>24249</v>
      </c>
      <c r="K5" s="206"/>
      <c r="L5" s="78">
        <v>21.8</v>
      </c>
      <c r="M5" s="83">
        <v>110241</v>
      </c>
      <c r="N5" s="178">
        <v>23167</v>
      </c>
      <c r="O5" s="179"/>
      <c r="P5" s="105">
        <v>21</v>
      </c>
      <c r="Q5" s="83">
        <v>110293</v>
      </c>
      <c r="R5" s="178">
        <v>22213</v>
      </c>
      <c r="S5" s="179"/>
      <c r="T5" s="105">
        <v>20.1</v>
      </c>
      <c r="U5" s="83">
        <v>108345</v>
      </c>
      <c r="V5" s="178">
        <v>21427</v>
      </c>
      <c r="W5" s="179"/>
      <c r="X5" s="121">
        <f>V5/U5*100</f>
        <v>19.776639438829665</v>
      </c>
      <c r="AA5" s="127" t="s">
        <v>63</v>
      </c>
      <c r="AB5" s="126">
        <f>F5</f>
        <v>25160</v>
      </c>
      <c r="AC5" s="126">
        <f>J5</f>
        <v>24249</v>
      </c>
      <c r="AD5" s="126">
        <f>N5</f>
        <v>23167</v>
      </c>
      <c r="AE5" s="126">
        <f>R5</f>
        <v>22213</v>
      </c>
      <c r="AF5" s="126">
        <f>V5</f>
        <v>21427</v>
      </c>
    </row>
    <row r="6" spans="1:32" ht="15.75" customHeight="1">
      <c r="A6" s="193"/>
      <c r="B6" s="196"/>
      <c r="C6" s="199"/>
      <c r="D6" s="202"/>
      <c r="E6" s="56">
        <v>358290</v>
      </c>
      <c r="F6" s="211">
        <v>75544</v>
      </c>
      <c r="G6" s="212"/>
      <c r="H6" s="57">
        <v>21.1</v>
      </c>
      <c r="I6" s="96">
        <v>353879</v>
      </c>
      <c r="J6" s="213">
        <v>73814</v>
      </c>
      <c r="K6" s="214"/>
      <c r="L6" s="79">
        <v>20.9</v>
      </c>
      <c r="M6" s="84">
        <v>350936</v>
      </c>
      <c r="N6" s="174">
        <v>70425</v>
      </c>
      <c r="O6" s="182"/>
      <c r="P6" s="106">
        <v>20.1</v>
      </c>
      <c r="Q6" s="84">
        <v>350298</v>
      </c>
      <c r="R6" s="174">
        <v>68014</v>
      </c>
      <c r="S6" s="182"/>
      <c r="T6" s="106">
        <v>19.4</v>
      </c>
      <c r="U6" s="84">
        <v>337419</v>
      </c>
      <c r="V6" s="174">
        <v>65245</v>
      </c>
      <c r="W6" s="182"/>
      <c r="X6" s="128">
        <f aca="true" t="shared" si="0" ref="X6:X16">V6/U6*100</f>
        <v>19.33649261007827</v>
      </c>
      <c r="AA6" s="127" t="s">
        <v>64</v>
      </c>
      <c r="AB6" s="126">
        <f>F8</f>
        <v>178698</v>
      </c>
      <c r="AC6" s="126">
        <f>J8</f>
        <v>177489</v>
      </c>
      <c r="AD6" s="126">
        <f>N8</f>
        <v>176177</v>
      </c>
      <c r="AE6" s="126">
        <f>R8</f>
        <v>174622</v>
      </c>
      <c r="AF6" s="126">
        <f>V8</f>
        <v>173200</v>
      </c>
    </row>
    <row r="7" spans="1:32" ht="15.75" customHeight="1">
      <c r="A7" s="194"/>
      <c r="B7" s="197"/>
      <c r="C7" s="200"/>
      <c r="D7" s="50" t="s">
        <v>24</v>
      </c>
      <c r="E7" s="58">
        <v>13294206</v>
      </c>
      <c r="F7" s="207">
        <v>4000856</v>
      </c>
      <c r="G7" s="208"/>
      <c r="H7" s="55">
        <v>30.1</v>
      </c>
      <c r="I7" s="95">
        <v>13964933</v>
      </c>
      <c r="J7" s="209">
        <v>4488267</v>
      </c>
      <c r="K7" s="210"/>
      <c r="L7" s="78">
        <v>32.1</v>
      </c>
      <c r="M7" s="85">
        <v>14216349</v>
      </c>
      <c r="N7" s="176">
        <v>4081078</v>
      </c>
      <c r="O7" s="177"/>
      <c r="P7" s="105">
        <v>28.7</v>
      </c>
      <c r="Q7" s="85">
        <v>14245131</v>
      </c>
      <c r="R7" s="176">
        <v>4729083</v>
      </c>
      <c r="S7" s="177"/>
      <c r="T7" s="105">
        <v>33.2</v>
      </c>
      <c r="U7" s="85">
        <v>13051434</v>
      </c>
      <c r="V7" s="176">
        <v>3776031</v>
      </c>
      <c r="W7" s="177"/>
      <c r="X7" s="121">
        <f t="shared" si="0"/>
        <v>28.931924262115565</v>
      </c>
      <c r="AA7" s="3" t="s">
        <v>65</v>
      </c>
      <c r="AB7" s="126">
        <f>F11</f>
        <v>23723</v>
      </c>
      <c r="AC7" s="126">
        <f>J11</f>
        <v>23130</v>
      </c>
      <c r="AD7" s="126">
        <f>N11</f>
        <v>22496</v>
      </c>
      <c r="AE7" s="126">
        <f>R11</f>
        <v>21756</v>
      </c>
      <c r="AF7" s="126">
        <f>V11</f>
        <v>21081</v>
      </c>
    </row>
    <row r="8" spans="1:24" ht="15.75" customHeight="1">
      <c r="A8" s="192"/>
      <c r="B8" s="195" t="s">
        <v>2</v>
      </c>
      <c r="C8" s="198"/>
      <c r="D8" s="201" t="s">
        <v>23</v>
      </c>
      <c r="E8" s="54">
        <v>324278</v>
      </c>
      <c r="F8" s="203">
        <v>178698</v>
      </c>
      <c r="G8" s="204"/>
      <c r="H8" s="55">
        <v>55.1</v>
      </c>
      <c r="I8" s="94">
        <v>325257</v>
      </c>
      <c r="J8" s="205">
        <v>177489</v>
      </c>
      <c r="K8" s="206"/>
      <c r="L8" s="78">
        <v>54.6</v>
      </c>
      <c r="M8" s="83">
        <v>325803</v>
      </c>
      <c r="N8" s="178">
        <v>176177</v>
      </c>
      <c r="O8" s="179"/>
      <c r="P8" s="105">
        <v>54.1</v>
      </c>
      <c r="Q8" s="83">
        <v>326379</v>
      </c>
      <c r="R8" s="178">
        <v>174622</v>
      </c>
      <c r="S8" s="179"/>
      <c r="T8" s="105">
        <v>53.5</v>
      </c>
      <c r="U8" s="83">
        <v>327095</v>
      </c>
      <c r="V8" s="178">
        <v>173200</v>
      </c>
      <c r="W8" s="179"/>
      <c r="X8" s="121">
        <f t="shared" si="0"/>
        <v>52.95097754475</v>
      </c>
    </row>
    <row r="9" spans="1:24" ht="15.75" customHeight="1">
      <c r="A9" s="193"/>
      <c r="B9" s="196"/>
      <c r="C9" s="199"/>
      <c r="D9" s="202"/>
      <c r="E9" s="56">
        <v>1303220</v>
      </c>
      <c r="F9" s="211">
        <v>813682</v>
      </c>
      <c r="G9" s="215"/>
      <c r="H9" s="57">
        <v>62.4</v>
      </c>
      <c r="I9" s="96">
        <v>1307400</v>
      </c>
      <c r="J9" s="213">
        <v>814582</v>
      </c>
      <c r="K9" s="216"/>
      <c r="L9" s="79">
        <v>62.3</v>
      </c>
      <c r="M9" s="84">
        <v>1307928</v>
      </c>
      <c r="N9" s="174">
        <v>814733</v>
      </c>
      <c r="O9" s="175"/>
      <c r="P9" s="106">
        <v>62.3</v>
      </c>
      <c r="Q9" s="84">
        <v>1312192</v>
      </c>
      <c r="R9" s="174">
        <v>812775</v>
      </c>
      <c r="S9" s="175"/>
      <c r="T9" s="106">
        <v>61.9</v>
      </c>
      <c r="U9" s="84">
        <v>1315212</v>
      </c>
      <c r="V9" s="174">
        <v>813526</v>
      </c>
      <c r="W9" s="175"/>
      <c r="X9" s="128">
        <f t="shared" si="0"/>
        <v>61.85512297637187</v>
      </c>
    </row>
    <row r="10" spans="1:24" ht="15.75" customHeight="1">
      <c r="A10" s="194"/>
      <c r="B10" s="197"/>
      <c r="C10" s="200"/>
      <c r="D10" s="50" t="s">
        <v>24</v>
      </c>
      <c r="E10" s="59">
        <v>56097356</v>
      </c>
      <c r="F10" s="207">
        <v>25700074</v>
      </c>
      <c r="G10" s="208"/>
      <c r="H10" s="55">
        <v>45.8</v>
      </c>
      <c r="I10" s="14">
        <v>56668127</v>
      </c>
      <c r="J10" s="209">
        <v>26276309</v>
      </c>
      <c r="K10" s="210"/>
      <c r="L10" s="78">
        <v>46.4</v>
      </c>
      <c r="M10" s="86">
        <v>56257264</v>
      </c>
      <c r="N10" s="176">
        <v>26079076</v>
      </c>
      <c r="O10" s="177"/>
      <c r="P10" s="105">
        <v>46.4</v>
      </c>
      <c r="Q10" s="86">
        <v>56964231</v>
      </c>
      <c r="R10" s="176">
        <v>26235163</v>
      </c>
      <c r="S10" s="177"/>
      <c r="T10" s="105">
        <v>46.1</v>
      </c>
      <c r="U10" s="86">
        <v>57507917</v>
      </c>
      <c r="V10" s="176">
        <v>26905343</v>
      </c>
      <c r="W10" s="177"/>
      <c r="X10" s="121">
        <f t="shared" si="0"/>
        <v>46.78545912208922</v>
      </c>
    </row>
    <row r="11" spans="1:24" ht="15.75" customHeight="1">
      <c r="A11" s="192"/>
      <c r="B11" s="195" t="s">
        <v>3</v>
      </c>
      <c r="C11" s="198"/>
      <c r="D11" s="201" t="s">
        <v>23</v>
      </c>
      <c r="E11" s="54">
        <v>198610</v>
      </c>
      <c r="F11" s="203">
        <v>23723</v>
      </c>
      <c r="G11" s="204"/>
      <c r="H11" s="55">
        <v>11.9</v>
      </c>
      <c r="I11" s="94">
        <v>199847</v>
      </c>
      <c r="J11" s="205">
        <v>23130</v>
      </c>
      <c r="K11" s="206"/>
      <c r="L11" s="78">
        <v>11.6</v>
      </c>
      <c r="M11" s="83">
        <v>200627</v>
      </c>
      <c r="N11" s="178">
        <v>22496</v>
      </c>
      <c r="O11" s="179"/>
      <c r="P11" s="105">
        <v>11.2</v>
      </c>
      <c r="Q11" s="83">
        <v>201504</v>
      </c>
      <c r="R11" s="178">
        <v>21756</v>
      </c>
      <c r="S11" s="179"/>
      <c r="T11" s="105">
        <v>10.8</v>
      </c>
      <c r="U11" s="83">
        <v>202231</v>
      </c>
      <c r="V11" s="178">
        <v>21081</v>
      </c>
      <c r="W11" s="179"/>
      <c r="X11" s="121">
        <f t="shared" si="0"/>
        <v>10.424217849884538</v>
      </c>
    </row>
    <row r="12" spans="1:24" ht="15.75" customHeight="1">
      <c r="A12" s="193"/>
      <c r="B12" s="196"/>
      <c r="C12" s="199"/>
      <c r="D12" s="202"/>
      <c r="E12" s="56">
        <v>282111</v>
      </c>
      <c r="F12" s="211">
        <v>42739</v>
      </c>
      <c r="G12" s="215"/>
      <c r="H12" s="57">
        <v>15.1</v>
      </c>
      <c r="I12" s="96">
        <v>281644</v>
      </c>
      <c r="J12" s="213">
        <v>41747</v>
      </c>
      <c r="K12" s="216"/>
      <c r="L12" s="79">
        <v>14.8</v>
      </c>
      <c r="M12" s="84">
        <v>282748</v>
      </c>
      <c r="N12" s="174">
        <v>40925</v>
      </c>
      <c r="O12" s="175"/>
      <c r="P12" s="106">
        <v>14.5</v>
      </c>
      <c r="Q12" s="84">
        <v>283897</v>
      </c>
      <c r="R12" s="174">
        <v>40253</v>
      </c>
      <c r="S12" s="175"/>
      <c r="T12" s="106">
        <v>14.2</v>
      </c>
      <c r="U12" s="84">
        <v>285380</v>
      </c>
      <c r="V12" s="174">
        <v>39063</v>
      </c>
      <c r="W12" s="175"/>
      <c r="X12" s="128">
        <f t="shared" si="0"/>
        <v>13.688065036092228</v>
      </c>
    </row>
    <row r="13" spans="1:24" ht="15.75" customHeight="1">
      <c r="A13" s="194"/>
      <c r="B13" s="197"/>
      <c r="C13" s="200"/>
      <c r="D13" s="50" t="s">
        <v>24</v>
      </c>
      <c r="E13" s="58">
        <v>1782244</v>
      </c>
      <c r="F13" s="207">
        <v>221245</v>
      </c>
      <c r="G13" s="208"/>
      <c r="H13" s="55">
        <v>12.4</v>
      </c>
      <c r="I13" s="95">
        <v>1859936</v>
      </c>
      <c r="J13" s="209">
        <v>223316</v>
      </c>
      <c r="K13" s="210"/>
      <c r="L13" s="78">
        <v>12</v>
      </c>
      <c r="M13" s="85">
        <v>1942610</v>
      </c>
      <c r="N13" s="176">
        <v>224369</v>
      </c>
      <c r="O13" s="177"/>
      <c r="P13" s="105">
        <v>11.5</v>
      </c>
      <c r="Q13" s="85">
        <v>2013511</v>
      </c>
      <c r="R13" s="176">
        <v>226220</v>
      </c>
      <c r="S13" s="177"/>
      <c r="T13" s="105">
        <v>11.2</v>
      </c>
      <c r="U13" s="85">
        <v>2094844</v>
      </c>
      <c r="V13" s="176">
        <v>225677</v>
      </c>
      <c r="W13" s="177"/>
      <c r="X13" s="121">
        <f t="shared" si="0"/>
        <v>10.772974025750843</v>
      </c>
    </row>
    <row r="14" spans="1:24" ht="15.75" customHeight="1">
      <c r="A14" s="192"/>
      <c r="B14" s="218" t="s">
        <v>4</v>
      </c>
      <c r="C14" s="198"/>
      <c r="D14" s="201" t="s">
        <v>23</v>
      </c>
      <c r="E14" s="60">
        <v>635756</v>
      </c>
      <c r="F14" s="222">
        <v>227581</v>
      </c>
      <c r="G14" s="223"/>
      <c r="H14" s="61">
        <v>35.8</v>
      </c>
      <c r="I14" s="97">
        <v>636146</v>
      </c>
      <c r="J14" s="224">
        <v>224868</v>
      </c>
      <c r="K14" s="225"/>
      <c r="L14" s="80">
        <v>35.3</v>
      </c>
      <c r="M14" s="87">
        <v>636671</v>
      </c>
      <c r="N14" s="180">
        <v>221840</v>
      </c>
      <c r="O14" s="181"/>
      <c r="P14" s="107">
        <v>34.8</v>
      </c>
      <c r="Q14" s="87">
        <v>638176</v>
      </c>
      <c r="R14" s="180">
        <v>218591</v>
      </c>
      <c r="S14" s="181"/>
      <c r="T14" s="107">
        <v>34.3</v>
      </c>
      <c r="U14" s="87">
        <f aca="true" t="shared" si="1" ref="U14:V16">SUM(U5,U8,U11)</f>
        <v>637671</v>
      </c>
      <c r="V14" s="180">
        <f t="shared" si="1"/>
        <v>215708</v>
      </c>
      <c r="W14" s="181"/>
      <c r="X14" s="121">
        <f t="shared" si="0"/>
        <v>33.82747529682234</v>
      </c>
    </row>
    <row r="15" spans="1:24" ht="15.75" customHeight="1">
      <c r="A15" s="193"/>
      <c r="B15" s="219"/>
      <c r="C15" s="199"/>
      <c r="D15" s="202"/>
      <c r="E15" s="62">
        <v>1943621</v>
      </c>
      <c r="F15" s="226">
        <v>931965</v>
      </c>
      <c r="G15" s="227"/>
      <c r="H15" s="63">
        <v>47.9</v>
      </c>
      <c r="I15" s="98">
        <v>1942923</v>
      </c>
      <c r="J15" s="228">
        <v>930143</v>
      </c>
      <c r="K15" s="229"/>
      <c r="L15" s="81">
        <v>47.9</v>
      </c>
      <c r="M15" s="88">
        <v>1941612</v>
      </c>
      <c r="N15" s="163">
        <v>926083</v>
      </c>
      <c r="O15" s="164"/>
      <c r="P15" s="108">
        <v>47.7</v>
      </c>
      <c r="Q15" s="88">
        <v>1946387</v>
      </c>
      <c r="R15" s="163">
        <v>921042</v>
      </c>
      <c r="S15" s="164"/>
      <c r="T15" s="108">
        <v>47.3</v>
      </c>
      <c r="U15" s="88">
        <f t="shared" si="1"/>
        <v>1938011</v>
      </c>
      <c r="V15" s="163">
        <f t="shared" si="1"/>
        <v>917834</v>
      </c>
      <c r="W15" s="164"/>
      <c r="X15" s="128">
        <f t="shared" si="0"/>
        <v>47.35958671029215</v>
      </c>
    </row>
    <row r="16" spans="1:24" ht="15.75" customHeight="1">
      <c r="A16" s="217"/>
      <c r="B16" s="220"/>
      <c r="C16" s="221"/>
      <c r="D16" s="41" t="s">
        <v>24</v>
      </c>
      <c r="E16" s="64">
        <v>71173806</v>
      </c>
      <c r="F16" s="230">
        <v>29922175</v>
      </c>
      <c r="G16" s="231"/>
      <c r="H16" s="65">
        <v>42</v>
      </c>
      <c r="I16" s="21">
        <v>72492996</v>
      </c>
      <c r="J16" s="232">
        <v>30987892</v>
      </c>
      <c r="K16" s="233"/>
      <c r="L16" s="82">
        <v>42.7</v>
      </c>
      <c r="M16" s="89">
        <v>72416222</v>
      </c>
      <c r="N16" s="165">
        <v>30384522</v>
      </c>
      <c r="O16" s="166"/>
      <c r="P16" s="109">
        <v>42</v>
      </c>
      <c r="Q16" s="89">
        <v>73222871</v>
      </c>
      <c r="R16" s="165">
        <v>31190464</v>
      </c>
      <c r="S16" s="166"/>
      <c r="T16" s="109">
        <v>42.6</v>
      </c>
      <c r="U16" s="89">
        <f t="shared" si="1"/>
        <v>72654195</v>
      </c>
      <c r="V16" s="165">
        <f t="shared" si="1"/>
        <v>30907051</v>
      </c>
      <c r="W16" s="166"/>
      <c r="X16" s="129">
        <f t="shared" si="0"/>
        <v>42.53994005439053</v>
      </c>
    </row>
    <row r="17" spans="1:24" ht="15" customHeight="1">
      <c r="A17" s="234" t="s">
        <v>25</v>
      </c>
      <c r="B17" s="234"/>
      <c r="C17" s="234"/>
      <c r="D17" s="234"/>
      <c r="E17" s="15"/>
      <c r="F17" s="15"/>
      <c r="G17" s="16"/>
      <c r="H17" s="16"/>
      <c r="I17" s="15"/>
      <c r="J17" s="15"/>
      <c r="K17" s="16"/>
      <c r="L17" s="16"/>
      <c r="M17" s="16"/>
      <c r="N17" s="16"/>
      <c r="O17" s="15"/>
      <c r="P17" s="16"/>
      <c r="Q17" s="28"/>
      <c r="R17" s="28"/>
      <c r="S17" s="15"/>
      <c r="T17" s="16"/>
      <c r="U17" s="28"/>
      <c r="V17" s="28"/>
      <c r="W17" s="15"/>
      <c r="X17" s="16"/>
    </row>
    <row r="18" spans="1:24" ht="15" customHeight="1">
      <c r="A18" s="235"/>
      <c r="B18" s="235"/>
      <c r="C18" s="235"/>
      <c r="D18" s="235"/>
      <c r="E18" s="15"/>
      <c r="F18" s="15"/>
      <c r="G18" s="16"/>
      <c r="H18" s="16"/>
      <c r="I18" s="15"/>
      <c r="J18" s="15"/>
      <c r="K18" s="16"/>
      <c r="L18" s="16"/>
      <c r="M18" s="16"/>
      <c r="N18" s="16"/>
      <c r="O18" s="15"/>
      <c r="P18" s="16"/>
      <c r="Q18" s="28"/>
      <c r="R18" s="28"/>
      <c r="S18" s="15"/>
      <c r="T18" s="16"/>
      <c r="U18" s="28"/>
      <c r="V18" s="28"/>
      <c r="W18" s="15"/>
      <c r="X18" s="16"/>
    </row>
    <row r="19" spans="5:24" ht="15" customHeight="1">
      <c r="E19" s="4"/>
      <c r="F19" s="4"/>
      <c r="G19" s="5"/>
      <c r="H19" s="5"/>
      <c r="I19" s="4"/>
      <c r="J19" s="4"/>
      <c r="K19" s="5"/>
      <c r="L19" s="5"/>
      <c r="M19" s="5"/>
      <c r="N19" s="5"/>
      <c r="O19" s="4"/>
      <c r="P19" s="5"/>
      <c r="Q19" s="28"/>
      <c r="R19" s="28"/>
      <c r="S19" s="4"/>
      <c r="T19" s="5"/>
      <c r="U19" s="28"/>
      <c r="V19" s="28"/>
      <c r="W19" s="4"/>
      <c r="X19" s="5"/>
    </row>
    <row r="20" spans="1:24" ht="18" customHeight="1">
      <c r="A20" s="12" t="s">
        <v>5</v>
      </c>
      <c r="B20" s="2"/>
      <c r="C20" s="2"/>
      <c r="E20" s="4"/>
      <c r="F20" s="4"/>
      <c r="G20" s="5"/>
      <c r="H20" s="5"/>
      <c r="I20" s="4"/>
      <c r="J20" s="4"/>
      <c r="K20" s="5"/>
      <c r="L20" s="5"/>
      <c r="M20" s="5"/>
      <c r="N20" s="5"/>
      <c r="O20" s="4"/>
      <c r="P20" s="5"/>
      <c r="Q20" s="5"/>
      <c r="R20" s="5"/>
      <c r="S20" s="4"/>
      <c r="T20" s="5"/>
      <c r="U20" s="5"/>
      <c r="V20" s="5"/>
      <c r="W20" s="4"/>
      <c r="X20" s="5"/>
    </row>
    <row r="21" spans="5:24" ht="15" customHeight="1">
      <c r="E21" s="4"/>
      <c r="F21" s="4"/>
      <c r="G21" s="5"/>
      <c r="H21" s="5"/>
      <c r="I21" s="4"/>
      <c r="J21" s="4"/>
      <c r="K21" s="5"/>
      <c r="L21" s="5"/>
      <c r="M21" s="5"/>
      <c r="N21" s="5"/>
      <c r="O21" s="13"/>
      <c r="P21" s="23"/>
      <c r="Q21" s="5"/>
      <c r="R21" s="5"/>
      <c r="S21" s="13"/>
      <c r="T21" s="23" t="s">
        <v>9</v>
      </c>
      <c r="U21" s="5"/>
      <c r="V21" s="5"/>
      <c r="W21" s="13"/>
      <c r="X21" s="23" t="s">
        <v>9</v>
      </c>
    </row>
    <row r="22" spans="1:24" ht="15.75" customHeight="1">
      <c r="A22" s="183" t="s">
        <v>26</v>
      </c>
      <c r="B22" s="184"/>
      <c r="C22" s="184"/>
      <c r="D22" s="185"/>
      <c r="E22" s="236" t="s">
        <v>38</v>
      </c>
      <c r="F22" s="237"/>
      <c r="G22" s="237"/>
      <c r="H22" s="238"/>
      <c r="I22" s="237" t="s">
        <v>40</v>
      </c>
      <c r="J22" s="237"/>
      <c r="K22" s="237"/>
      <c r="L22" s="237"/>
      <c r="M22" s="236" t="s">
        <v>51</v>
      </c>
      <c r="N22" s="237"/>
      <c r="O22" s="237"/>
      <c r="P22" s="237"/>
      <c r="Q22" s="236" t="s">
        <v>53</v>
      </c>
      <c r="R22" s="237"/>
      <c r="S22" s="237"/>
      <c r="T22" s="237"/>
      <c r="U22" s="167" t="s">
        <v>55</v>
      </c>
      <c r="V22" s="168"/>
      <c r="W22" s="168"/>
      <c r="X22" s="169"/>
    </row>
    <row r="23" spans="1:24" ht="15.75" customHeight="1">
      <c r="A23" s="186"/>
      <c r="B23" s="187"/>
      <c r="C23" s="187"/>
      <c r="D23" s="188"/>
      <c r="E23" s="170" t="s">
        <v>28</v>
      </c>
      <c r="F23" s="171"/>
      <c r="G23" s="172" t="s">
        <v>29</v>
      </c>
      <c r="H23" s="239"/>
      <c r="I23" s="240" t="s">
        <v>28</v>
      </c>
      <c r="J23" s="171"/>
      <c r="K23" s="172" t="s">
        <v>29</v>
      </c>
      <c r="L23" s="241"/>
      <c r="M23" s="170" t="s">
        <v>28</v>
      </c>
      <c r="N23" s="171"/>
      <c r="O23" s="172" t="s">
        <v>29</v>
      </c>
      <c r="P23" s="241"/>
      <c r="Q23" s="170" t="s">
        <v>28</v>
      </c>
      <c r="R23" s="171"/>
      <c r="S23" s="172" t="s">
        <v>29</v>
      </c>
      <c r="T23" s="241"/>
      <c r="U23" s="170" t="s">
        <v>28</v>
      </c>
      <c r="V23" s="171"/>
      <c r="W23" s="172" t="s">
        <v>29</v>
      </c>
      <c r="X23" s="173"/>
    </row>
    <row r="24" spans="1:24" ht="15.75" customHeight="1">
      <c r="A24" s="242"/>
      <c r="B24" s="244" t="s">
        <v>30</v>
      </c>
      <c r="C24" s="246"/>
      <c r="D24" s="50" t="s">
        <v>31</v>
      </c>
      <c r="E24" s="248">
        <v>15102</v>
      </c>
      <c r="F24" s="248"/>
      <c r="G24" s="249">
        <v>104.9</v>
      </c>
      <c r="H24" s="250"/>
      <c r="I24" s="251">
        <v>15017</v>
      </c>
      <c r="J24" s="248"/>
      <c r="K24" s="249">
        <v>99.4</v>
      </c>
      <c r="L24" s="252"/>
      <c r="M24" s="160">
        <v>16836</v>
      </c>
      <c r="N24" s="160"/>
      <c r="O24" s="161">
        <v>112.1</v>
      </c>
      <c r="P24" s="253"/>
      <c r="Q24" s="160">
        <v>17960</v>
      </c>
      <c r="R24" s="160"/>
      <c r="S24" s="161">
        <v>106.7</v>
      </c>
      <c r="T24" s="253"/>
      <c r="U24" s="160">
        <v>18563</v>
      </c>
      <c r="V24" s="160"/>
      <c r="W24" s="161">
        <v>103.35746102449887</v>
      </c>
      <c r="X24" s="162"/>
    </row>
    <row r="25" spans="1:24" ht="15.75" customHeight="1">
      <c r="A25" s="243"/>
      <c r="B25" s="245"/>
      <c r="C25" s="247"/>
      <c r="D25" s="50" t="s">
        <v>32</v>
      </c>
      <c r="E25" s="248">
        <v>222944</v>
      </c>
      <c r="F25" s="248"/>
      <c r="G25" s="249">
        <v>103.2</v>
      </c>
      <c r="H25" s="250"/>
      <c r="I25" s="251">
        <v>192017</v>
      </c>
      <c r="J25" s="248"/>
      <c r="K25" s="249">
        <v>86.1</v>
      </c>
      <c r="L25" s="252"/>
      <c r="M25" s="160">
        <v>224011</v>
      </c>
      <c r="N25" s="160"/>
      <c r="O25" s="161">
        <v>116.7</v>
      </c>
      <c r="P25" s="253"/>
      <c r="Q25" s="160">
        <v>230078</v>
      </c>
      <c r="R25" s="160"/>
      <c r="S25" s="161">
        <v>102.7</v>
      </c>
      <c r="T25" s="253"/>
      <c r="U25" s="160">
        <v>241357</v>
      </c>
      <c r="V25" s="160"/>
      <c r="W25" s="161">
        <v>104.90225054112084</v>
      </c>
      <c r="X25" s="162"/>
    </row>
    <row r="26" spans="1:24" ht="15.75" customHeight="1">
      <c r="A26" s="242"/>
      <c r="B26" s="244" t="s">
        <v>6</v>
      </c>
      <c r="C26" s="246"/>
      <c r="D26" s="50" t="s">
        <v>31</v>
      </c>
      <c r="E26" s="248">
        <v>2792</v>
      </c>
      <c r="F26" s="248"/>
      <c r="G26" s="249">
        <v>93.9</v>
      </c>
      <c r="H26" s="250"/>
      <c r="I26" s="251">
        <v>2804</v>
      </c>
      <c r="J26" s="248"/>
      <c r="K26" s="249">
        <v>100.4</v>
      </c>
      <c r="L26" s="252"/>
      <c r="M26" s="160">
        <v>2817</v>
      </c>
      <c r="N26" s="160"/>
      <c r="O26" s="161">
        <v>100.5</v>
      </c>
      <c r="P26" s="253"/>
      <c r="Q26" s="160">
        <v>2738</v>
      </c>
      <c r="R26" s="160"/>
      <c r="S26" s="161">
        <v>97.2</v>
      </c>
      <c r="T26" s="253"/>
      <c r="U26" s="160">
        <v>2874</v>
      </c>
      <c r="V26" s="160"/>
      <c r="W26" s="161">
        <v>104.96712929145362</v>
      </c>
      <c r="X26" s="162"/>
    </row>
    <row r="27" spans="1:24" ht="15.75" customHeight="1">
      <c r="A27" s="243"/>
      <c r="B27" s="245"/>
      <c r="C27" s="247"/>
      <c r="D27" s="50" t="s">
        <v>32</v>
      </c>
      <c r="E27" s="248">
        <v>445332</v>
      </c>
      <c r="F27" s="248"/>
      <c r="G27" s="249">
        <v>91.4</v>
      </c>
      <c r="H27" s="250"/>
      <c r="I27" s="251">
        <v>382703</v>
      </c>
      <c r="J27" s="248"/>
      <c r="K27" s="249">
        <v>85.9</v>
      </c>
      <c r="L27" s="252"/>
      <c r="M27" s="160">
        <v>329180</v>
      </c>
      <c r="N27" s="160"/>
      <c r="O27" s="161">
        <v>86</v>
      </c>
      <c r="P27" s="253"/>
      <c r="Q27" s="160">
        <v>346761</v>
      </c>
      <c r="R27" s="160"/>
      <c r="S27" s="161">
        <v>105.3</v>
      </c>
      <c r="T27" s="253"/>
      <c r="U27" s="160">
        <v>374999</v>
      </c>
      <c r="V27" s="160"/>
      <c r="W27" s="161">
        <v>108.14336098926927</v>
      </c>
      <c r="X27" s="162"/>
    </row>
    <row r="28" spans="1:24" ht="15.75" customHeight="1">
      <c r="A28" s="192"/>
      <c r="B28" s="195" t="s">
        <v>33</v>
      </c>
      <c r="C28" s="198"/>
      <c r="D28" s="50" t="s">
        <v>31</v>
      </c>
      <c r="E28" s="248">
        <v>2355</v>
      </c>
      <c r="F28" s="248"/>
      <c r="G28" s="249">
        <v>94.5</v>
      </c>
      <c r="H28" s="250"/>
      <c r="I28" s="251">
        <v>2165</v>
      </c>
      <c r="J28" s="248"/>
      <c r="K28" s="249">
        <v>91.9</v>
      </c>
      <c r="L28" s="252"/>
      <c r="M28" s="160">
        <v>2301</v>
      </c>
      <c r="N28" s="160"/>
      <c r="O28" s="161">
        <v>106.3</v>
      </c>
      <c r="P28" s="253"/>
      <c r="Q28" s="160">
        <v>2088</v>
      </c>
      <c r="R28" s="160"/>
      <c r="S28" s="161">
        <v>90.7</v>
      </c>
      <c r="T28" s="253"/>
      <c r="U28" s="160">
        <v>1884</v>
      </c>
      <c r="V28" s="160"/>
      <c r="W28" s="161">
        <v>90.22988505747126</v>
      </c>
      <c r="X28" s="162"/>
    </row>
    <row r="29" spans="1:24" ht="15.75" customHeight="1">
      <c r="A29" s="194"/>
      <c r="B29" s="197"/>
      <c r="C29" s="200"/>
      <c r="D29" s="50" t="s">
        <v>32</v>
      </c>
      <c r="E29" s="248">
        <v>51252</v>
      </c>
      <c r="F29" s="248"/>
      <c r="G29" s="249">
        <v>92.5</v>
      </c>
      <c r="H29" s="250"/>
      <c r="I29" s="251">
        <v>74015</v>
      </c>
      <c r="J29" s="248"/>
      <c r="K29" s="249">
        <v>144.4</v>
      </c>
      <c r="L29" s="252"/>
      <c r="M29" s="160">
        <v>86093</v>
      </c>
      <c r="N29" s="160"/>
      <c r="O29" s="161">
        <v>116.3</v>
      </c>
      <c r="P29" s="253"/>
      <c r="Q29" s="160">
        <v>48281</v>
      </c>
      <c r="R29" s="160"/>
      <c r="S29" s="161">
        <v>56.1</v>
      </c>
      <c r="T29" s="253"/>
      <c r="U29" s="160">
        <v>75899</v>
      </c>
      <c r="V29" s="160"/>
      <c r="W29" s="161">
        <v>157.2026262919161</v>
      </c>
      <c r="X29" s="162"/>
    </row>
    <row r="30" spans="1:24" ht="15.75" customHeight="1">
      <c r="A30" s="242"/>
      <c r="B30" s="244" t="s">
        <v>3</v>
      </c>
      <c r="C30" s="246"/>
      <c r="D30" s="50" t="s">
        <v>31</v>
      </c>
      <c r="E30" s="248">
        <v>426</v>
      </c>
      <c r="F30" s="248"/>
      <c r="G30" s="249">
        <v>88</v>
      </c>
      <c r="H30" s="250"/>
      <c r="I30" s="251">
        <v>358</v>
      </c>
      <c r="J30" s="248"/>
      <c r="K30" s="249">
        <v>84</v>
      </c>
      <c r="L30" s="252"/>
      <c r="M30" s="160">
        <v>258</v>
      </c>
      <c r="N30" s="160"/>
      <c r="O30" s="161">
        <v>72.1</v>
      </c>
      <c r="P30" s="253"/>
      <c r="Q30" s="160">
        <v>228</v>
      </c>
      <c r="R30" s="160"/>
      <c r="S30" s="161">
        <v>88.4</v>
      </c>
      <c r="T30" s="253"/>
      <c r="U30" s="160">
        <v>303</v>
      </c>
      <c r="V30" s="160"/>
      <c r="W30" s="161">
        <v>132.89473684210526</v>
      </c>
      <c r="X30" s="162"/>
    </row>
    <row r="31" spans="1:24" ht="15.75" customHeight="1">
      <c r="A31" s="243"/>
      <c r="B31" s="245"/>
      <c r="C31" s="247"/>
      <c r="D31" s="50" t="s">
        <v>32</v>
      </c>
      <c r="E31" s="248">
        <v>2354</v>
      </c>
      <c r="F31" s="248"/>
      <c r="G31" s="249">
        <v>122.6</v>
      </c>
      <c r="H31" s="250"/>
      <c r="I31" s="251">
        <v>2339</v>
      </c>
      <c r="J31" s="248"/>
      <c r="K31" s="249">
        <v>99.4</v>
      </c>
      <c r="L31" s="252"/>
      <c r="M31" s="160">
        <v>1581</v>
      </c>
      <c r="N31" s="160"/>
      <c r="O31" s="161">
        <v>67.6</v>
      </c>
      <c r="P31" s="253"/>
      <c r="Q31" s="160">
        <v>1540</v>
      </c>
      <c r="R31" s="160"/>
      <c r="S31" s="161">
        <v>97.4</v>
      </c>
      <c r="T31" s="253"/>
      <c r="U31" s="160">
        <v>2092</v>
      </c>
      <c r="V31" s="160"/>
      <c r="W31" s="161">
        <v>135.84415584415584</v>
      </c>
      <c r="X31" s="162"/>
    </row>
    <row r="32" spans="1:24" ht="15.75" customHeight="1">
      <c r="A32" s="242"/>
      <c r="B32" s="244" t="s">
        <v>34</v>
      </c>
      <c r="C32" s="246"/>
      <c r="D32" s="50" t="s">
        <v>31</v>
      </c>
      <c r="E32" s="160">
        <v>1649</v>
      </c>
      <c r="F32" s="160"/>
      <c r="G32" s="161">
        <v>94.3</v>
      </c>
      <c r="H32" s="254"/>
      <c r="I32" s="251">
        <v>2252</v>
      </c>
      <c r="J32" s="248"/>
      <c r="K32" s="249">
        <v>136.6</v>
      </c>
      <c r="L32" s="252"/>
      <c r="M32" s="160">
        <v>1659</v>
      </c>
      <c r="N32" s="160"/>
      <c r="O32" s="161">
        <v>73.7</v>
      </c>
      <c r="P32" s="253"/>
      <c r="Q32" s="160">
        <v>2902</v>
      </c>
      <c r="R32" s="160"/>
      <c r="S32" s="161">
        <v>174.9</v>
      </c>
      <c r="T32" s="253"/>
      <c r="U32" s="160">
        <v>1634</v>
      </c>
      <c r="V32" s="160"/>
      <c r="W32" s="161">
        <v>56.305995864920746</v>
      </c>
      <c r="X32" s="162"/>
    </row>
    <row r="33" spans="1:24" ht="15.75" customHeight="1">
      <c r="A33" s="243"/>
      <c r="B33" s="245"/>
      <c r="C33" s="247"/>
      <c r="D33" s="50" t="s">
        <v>32</v>
      </c>
      <c r="E33" s="160">
        <v>191769</v>
      </c>
      <c r="F33" s="160"/>
      <c r="G33" s="161">
        <v>120.3</v>
      </c>
      <c r="H33" s="254"/>
      <c r="I33" s="251">
        <v>86112</v>
      </c>
      <c r="J33" s="248"/>
      <c r="K33" s="249">
        <v>44.9</v>
      </c>
      <c r="L33" s="252"/>
      <c r="M33" s="160">
        <v>157587</v>
      </c>
      <c r="N33" s="160"/>
      <c r="O33" s="161">
        <v>183</v>
      </c>
      <c r="P33" s="253"/>
      <c r="Q33" s="160">
        <v>91175</v>
      </c>
      <c r="R33" s="160"/>
      <c r="S33" s="161">
        <v>57.9</v>
      </c>
      <c r="T33" s="253"/>
      <c r="U33" s="160">
        <v>81331</v>
      </c>
      <c r="V33" s="160"/>
      <c r="W33" s="161">
        <v>89.20318069646285</v>
      </c>
      <c r="X33" s="162"/>
    </row>
    <row r="34" spans="1:24" ht="15.75" customHeight="1">
      <c r="A34" s="242"/>
      <c r="B34" s="256" t="s">
        <v>4</v>
      </c>
      <c r="C34" s="246"/>
      <c r="D34" s="50" t="s">
        <v>31</v>
      </c>
      <c r="E34" s="148">
        <v>22324</v>
      </c>
      <c r="F34" s="148"/>
      <c r="G34" s="149">
        <v>101</v>
      </c>
      <c r="H34" s="259"/>
      <c r="I34" s="260">
        <v>22596</v>
      </c>
      <c r="J34" s="261"/>
      <c r="K34" s="262">
        <v>101.2</v>
      </c>
      <c r="L34" s="263"/>
      <c r="M34" s="148">
        <v>23871</v>
      </c>
      <c r="N34" s="148"/>
      <c r="O34" s="149">
        <v>105.6</v>
      </c>
      <c r="P34" s="264"/>
      <c r="Q34" s="148">
        <v>25916</v>
      </c>
      <c r="R34" s="148"/>
      <c r="S34" s="149">
        <v>108.6</v>
      </c>
      <c r="T34" s="264"/>
      <c r="U34" s="148">
        <v>25258</v>
      </c>
      <c r="V34" s="148"/>
      <c r="W34" s="149">
        <v>97.46102793640993</v>
      </c>
      <c r="X34" s="150"/>
    </row>
    <row r="35" spans="1:24" ht="15.75" customHeight="1">
      <c r="A35" s="255"/>
      <c r="B35" s="257"/>
      <c r="C35" s="258"/>
      <c r="D35" s="41" t="s">
        <v>32</v>
      </c>
      <c r="E35" s="265">
        <v>913651</v>
      </c>
      <c r="F35" s="265"/>
      <c r="G35" s="153">
        <v>99.3</v>
      </c>
      <c r="H35" s="266"/>
      <c r="I35" s="267">
        <v>737186</v>
      </c>
      <c r="J35" s="268"/>
      <c r="K35" s="269">
        <v>80.7</v>
      </c>
      <c r="L35" s="270"/>
      <c r="M35" s="151">
        <v>798452</v>
      </c>
      <c r="N35" s="152"/>
      <c r="O35" s="153">
        <v>108.3</v>
      </c>
      <c r="P35" s="271"/>
      <c r="Q35" s="151">
        <v>717835</v>
      </c>
      <c r="R35" s="152"/>
      <c r="S35" s="153">
        <v>89.9</v>
      </c>
      <c r="T35" s="271"/>
      <c r="U35" s="151">
        <v>775678</v>
      </c>
      <c r="V35" s="152"/>
      <c r="W35" s="153">
        <v>108.05797989788739</v>
      </c>
      <c r="X35" s="154"/>
    </row>
    <row r="36" spans="9:16" ht="15" customHeight="1">
      <c r="I36" s="71"/>
      <c r="J36" s="71"/>
      <c r="K36" s="71"/>
      <c r="L36" s="71"/>
      <c r="M36" s="71"/>
      <c r="N36" s="71"/>
      <c r="O36" s="71"/>
      <c r="P36" s="71"/>
    </row>
    <row r="37" spans="1:16" ht="18" customHeight="1">
      <c r="A37" s="12" t="s">
        <v>7</v>
      </c>
      <c r="B37" s="2"/>
      <c r="C37" s="2"/>
      <c r="I37" s="71"/>
      <c r="J37" s="71"/>
      <c r="K37" s="71"/>
      <c r="L37" s="71"/>
      <c r="M37" s="71"/>
      <c r="N37" s="71"/>
      <c r="O37" s="71"/>
      <c r="P37" s="71"/>
    </row>
    <row r="38" spans="9:24" ht="15" customHeight="1">
      <c r="I38" s="71"/>
      <c r="J38" s="71"/>
      <c r="K38" s="71"/>
      <c r="L38" s="71"/>
      <c r="M38" s="71"/>
      <c r="N38" s="71"/>
      <c r="O38" s="72"/>
      <c r="P38" s="73"/>
      <c r="S38" s="13"/>
      <c r="T38" s="22" t="s">
        <v>9</v>
      </c>
      <c r="W38" s="13"/>
      <c r="X38" s="22" t="s">
        <v>9</v>
      </c>
    </row>
    <row r="39" spans="1:24" ht="15.75" customHeight="1">
      <c r="A39" s="183" t="s">
        <v>26</v>
      </c>
      <c r="B39" s="184"/>
      <c r="C39" s="184"/>
      <c r="D39" s="185"/>
      <c r="E39" s="189" t="s">
        <v>38</v>
      </c>
      <c r="F39" s="190"/>
      <c r="G39" s="190"/>
      <c r="H39" s="191"/>
      <c r="I39" s="190" t="s">
        <v>40</v>
      </c>
      <c r="J39" s="190"/>
      <c r="K39" s="190"/>
      <c r="L39" s="190"/>
      <c r="M39" s="189" t="s">
        <v>51</v>
      </c>
      <c r="N39" s="190"/>
      <c r="O39" s="190"/>
      <c r="P39" s="190"/>
      <c r="Q39" s="189" t="s">
        <v>53</v>
      </c>
      <c r="R39" s="190"/>
      <c r="S39" s="190"/>
      <c r="T39" s="190"/>
      <c r="U39" s="155" t="s">
        <v>55</v>
      </c>
      <c r="V39" s="156"/>
      <c r="W39" s="156"/>
      <c r="X39" s="157"/>
    </row>
    <row r="40" spans="1:24" ht="15.75" customHeight="1">
      <c r="A40" s="186"/>
      <c r="B40" s="187"/>
      <c r="C40" s="187"/>
      <c r="D40" s="188"/>
      <c r="E40" s="53" t="s">
        <v>20</v>
      </c>
      <c r="F40" s="158" t="s">
        <v>35</v>
      </c>
      <c r="G40" s="159"/>
      <c r="H40" s="53" t="s">
        <v>21</v>
      </c>
      <c r="I40" s="93" t="s">
        <v>20</v>
      </c>
      <c r="J40" s="158" t="s">
        <v>35</v>
      </c>
      <c r="K40" s="159"/>
      <c r="L40" s="92" t="s">
        <v>21</v>
      </c>
      <c r="M40" s="53" t="s">
        <v>20</v>
      </c>
      <c r="N40" s="158" t="s">
        <v>35</v>
      </c>
      <c r="O40" s="159"/>
      <c r="P40" s="92" t="s">
        <v>21</v>
      </c>
      <c r="Q40" s="53" t="s">
        <v>20</v>
      </c>
      <c r="R40" s="158" t="s">
        <v>35</v>
      </c>
      <c r="S40" s="159"/>
      <c r="T40" s="123" t="s">
        <v>21</v>
      </c>
      <c r="U40" s="53" t="s">
        <v>20</v>
      </c>
      <c r="V40" s="158" t="s">
        <v>35</v>
      </c>
      <c r="W40" s="159"/>
      <c r="X40" s="120" t="s">
        <v>21</v>
      </c>
    </row>
    <row r="41" spans="1:24" ht="15.75" customHeight="1">
      <c r="A41" s="192"/>
      <c r="B41" s="195" t="s">
        <v>22</v>
      </c>
      <c r="C41" s="198"/>
      <c r="D41" s="50" t="s">
        <v>31</v>
      </c>
      <c r="E41" s="66">
        <v>358290</v>
      </c>
      <c r="F41" s="142">
        <v>70130</v>
      </c>
      <c r="G41" s="143"/>
      <c r="H41" s="67">
        <v>19.6</v>
      </c>
      <c r="I41" s="100">
        <v>353879</v>
      </c>
      <c r="J41" s="272">
        <v>68521</v>
      </c>
      <c r="K41" s="273"/>
      <c r="L41" s="19">
        <v>19.4</v>
      </c>
      <c r="M41" s="66">
        <v>350936</v>
      </c>
      <c r="N41" s="142">
        <v>66610</v>
      </c>
      <c r="O41" s="143"/>
      <c r="P41" s="115">
        <v>19</v>
      </c>
      <c r="Q41" s="66">
        <v>350298</v>
      </c>
      <c r="R41" s="142">
        <v>66544</v>
      </c>
      <c r="S41" s="143"/>
      <c r="T41" s="115">
        <v>19</v>
      </c>
      <c r="U41" s="66">
        <f>U6</f>
        <v>337419</v>
      </c>
      <c r="V41" s="142">
        <v>58572</v>
      </c>
      <c r="W41" s="143"/>
      <c r="X41" s="122">
        <f>V41/U41*100</f>
        <v>17.358832786535437</v>
      </c>
    </row>
    <row r="42" spans="1:24" ht="15.75" customHeight="1">
      <c r="A42" s="194"/>
      <c r="B42" s="197"/>
      <c r="C42" s="200"/>
      <c r="D42" s="50" t="s">
        <v>32</v>
      </c>
      <c r="E42" s="66">
        <v>13294206</v>
      </c>
      <c r="F42" s="142">
        <v>2046092</v>
      </c>
      <c r="G42" s="143"/>
      <c r="H42" s="67">
        <v>15.4</v>
      </c>
      <c r="I42" s="100">
        <v>13964933</v>
      </c>
      <c r="J42" s="272">
        <v>2104749</v>
      </c>
      <c r="K42" s="273"/>
      <c r="L42" s="19">
        <v>15.1</v>
      </c>
      <c r="M42" s="66">
        <v>14216349</v>
      </c>
      <c r="N42" s="142">
        <v>1961087</v>
      </c>
      <c r="O42" s="143"/>
      <c r="P42" s="115">
        <v>13.8</v>
      </c>
      <c r="Q42" s="66">
        <v>14245131</v>
      </c>
      <c r="R42" s="142">
        <v>1971399</v>
      </c>
      <c r="S42" s="143"/>
      <c r="T42" s="115">
        <v>13.8</v>
      </c>
      <c r="U42" s="66">
        <f>U7</f>
        <v>13051434</v>
      </c>
      <c r="V42" s="142">
        <v>1760813</v>
      </c>
      <c r="W42" s="143"/>
      <c r="X42" s="122">
        <f aca="true" t="shared" si="2" ref="X42:X50">V42/U42*100</f>
        <v>13.491337426983119</v>
      </c>
    </row>
    <row r="43" spans="1:24" ht="15.75" customHeight="1">
      <c r="A43" s="192"/>
      <c r="B43" s="195" t="s">
        <v>33</v>
      </c>
      <c r="C43" s="198"/>
      <c r="D43" s="50" t="s">
        <v>31</v>
      </c>
      <c r="E43" s="66">
        <v>1303220</v>
      </c>
      <c r="F43" s="142">
        <v>121692</v>
      </c>
      <c r="G43" s="143"/>
      <c r="H43" s="67">
        <v>9.3</v>
      </c>
      <c r="I43" s="100">
        <v>1307400</v>
      </c>
      <c r="J43" s="272">
        <v>118990</v>
      </c>
      <c r="K43" s="273"/>
      <c r="L43" s="19">
        <v>9.1</v>
      </c>
      <c r="M43" s="66">
        <v>1307928</v>
      </c>
      <c r="N43" s="142">
        <v>115890</v>
      </c>
      <c r="O43" s="143"/>
      <c r="P43" s="115">
        <v>8.9</v>
      </c>
      <c r="Q43" s="66">
        <v>1312192</v>
      </c>
      <c r="R43" s="142">
        <v>116419</v>
      </c>
      <c r="S43" s="143"/>
      <c r="T43" s="115">
        <v>8.9</v>
      </c>
      <c r="U43" s="66">
        <f>U9</f>
        <v>1315212</v>
      </c>
      <c r="V43" s="142">
        <v>110618</v>
      </c>
      <c r="W43" s="143"/>
      <c r="X43" s="122">
        <f t="shared" si="2"/>
        <v>8.41065927014048</v>
      </c>
    </row>
    <row r="44" spans="1:24" ht="15.75" customHeight="1">
      <c r="A44" s="194"/>
      <c r="B44" s="197"/>
      <c r="C44" s="200"/>
      <c r="D44" s="50" t="s">
        <v>32</v>
      </c>
      <c r="E44" s="66">
        <v>56097356</v>
      </c>
      <c r="F44" s="142">
        <v>2883685</v>
      </c>
      <c r="G44" s="143"/>
      <c r="H44" s="67">
        <v>5.1</v>
      </c>
      <c r="I44" s="100">
        <v>56668127</v>
      </c>
      <c r="J44" s="272">
        <v>2777801</v>
      </c>
      <c r="K44" s="273"/>
      <c r="L44" s="19">
        <v>4.9</v>
      </c>
      <c r="M44" s="66">
        <v>56257264</v>
      </c>
      <c r="N44" s="142">
        <v>2605980</v>
      </c>
      <c r="O44" s="143"/>
      <c r="P44" s="115">
        <v>4.6</v>
      </c>
      <c r="Q44" s="66">
        <v>56964231</v>
      </c>
      <c r="R44" s="142">
        <v>2605980</v>
      </c>
      <c r="S44" s="143"/>
      <c r="T44" s="115">
        <v>4.6</v>
      </c>
      <c r="U44" s="66">
        <f>U10</f>
        <v>57507917</v>
      </c>
      <c r="V44" s="142">
        <v>2616179</v>
      </c>
      <c r="W44" s="143"/>
      <c r="X44" s="122">
        <f t="shared" si="2"/>
        <v>4.549250149331613</v>
      </c>
    </row>
    <row r="45" spans="1:24" ht="15.75" customHeight="1">
      <c r="A45" s="242"/>
      <c r="B45" s="244" t="s">
        <v>3</v>
      </c>
      <c r="C45" s="246"/>
      <c r="D45" s="50" t="s">
        <v>31</v>
      </c>
      <c r="E45" s="66">
        <v>282111</v>
      </c>
      <c r="F45" s="142">
        <v>33752</v>
      </c>
      <c r="G45" s="143"/>
      <c r="H45" s="67">
        <v>12</v>
      </c>
      <c r="I45" s="100">
        <v>281644</v>
      </c>
      <c r="J45" s="272">
        <v>32027</v>
      </c>
      <c r="K45" s="273"/>
      <c r="L45" s="19">
        <v>11.4</v>
      </c>
      <c r="M45" s="66">
        <v>282748</v>
      </c>
      <c r="N45" s="142">
        <v>29902</v>
      </c>
      <c r="O45" s="143"/>
      <c r="P45" s="115">
        <v>10.6</v>
      </c>
      <c r="Q45" s="66">
        <v>283897</v>
      </c>
      <c r="R45" s="142">
        <v>29499</v>
      </c>
      <c r="S45" s="143"/>
      <c r="T45" s="115">
        <v>10.4</v>
      </c>
      <c r="U45" s="66">
        <f>U12</f>
        <v>285380</v>
      </c>
      <c r="V45" s="142">
        <v>23742</v>
      </c>
      <c r="W45" s="143"/>
      <c r="X45" s="122">
        <f t="shared" si="2"/>
        <v>8.319433737472844</v>
      </c>
    </row>
    <row r="46" spans="1:24" ht="15.75" customHeight="1">
      <c r="A46" s="243"/>
      <c r="B46" s="245"/>
      <c r="C46" s="247"/>
      <c r="D46" s="50" t="s">
        <v>32</v>
      </c>
      <c r="E46" s="66">
        <v>1782244</v>
      </c>
      <c r="F46" s="142">
        <v>229303</v>
      </c>
      <c r="G46" s="143"/>
      <c r="H46" s="67">
        <v>12.9</v>
      </c>
      <c r="I46" s="100">
        <v>1859936</v>
      </c>
      <c r="J46" s="272">
        <v>226966</v>
      </c>
      <c r="K46" s="273"/>
      <c r="L46" s="19">
        <v>12.2</v>
      </c>
      <c r="M46" s="66">
        <v>1942610</v>
      </c>
      <c r="N46" s="142">
        <v>218026</v>
      </c>
      <c r="O46" s="143"/>
      <c r="P46" s="115">
        <v>11.2</v>
      </c>
      <c r="Q46" s="66">
        <v>2013511</v>
      </c>
      <c r="R46" s="142">
        <v>218026</v>
      </c>
      <c r="S46" s="143"/>
      <c r="T46" s="115">
        <v>10.8</v>
      </c>
      <c r="U46" s="66">
        <f>U13</f>
        <v>2094844</v>
      </c>
      <c r="V46" s="142">
        <v>179225</v>
      </c>
      <c r="W46" s="143"/>
      <c r="X46" s="122">
        <f t="shared" si="2"/>
        <v>8.555529671899196</v>
      </c>
    </row>
    <row r="47" spans="1:24" ht="15.75" customHeight="1">
      <c r="A47" s="242"/>
      <c r="B47" s="244" t="s">
        <v>34</v>
      </c>
      <c r="C47" s="246"/>
      <c r="D47" s="50" t="s">
        <v>31</v>
      </c>
      <c r="E47" s="66" t="s">
        <v>36</v>
      </c>
      <c r="F47" s="142">
        <v>9783</v>
      </c>
      <c r="G47" s="143"/>
      <c r="H47" s="74" t="s">
        <v>36</v>
      </c>
      <c r="I47" s="100" t="s">
        <v>36</v>
      </c>
      <c r="J47" s="272">
        <v>9907</v>
      </c>
      <c r="K47" s="273"/>
      <c r="L47" s="99" t="s">
        <v>36</v>
      </c>
      <c r="M47" s="66" t="s">
        <v>36</v>
      </c>
      <c r="N47" s="142">
        <v>10428</v>
      </c>
      <c r="O47" s="143"/>
      <c r="P47" s="101" t="s">
        <v>36</v>
      </c>
      <c r="Q47" s="66" t="s">
        <v>36</v>
      </c>
      <c r="R47" s="142">
        <v>10576</v>
      </c>
      <c r="S47" s="143"/>
      <c r="T47" s="124" t="s">
        <v>36</v>
      </c>
      <c r="U47" s="66" t="s">
        <v>36</v>
      </c>
      <c r="V47" s="142">
        <f>9476-4-1</f>
        <v>9471</v>
      </c>
      <c r="W47" s="143"/>
      <c r="X47" s="122" t="s">
        <v>36</v>
      </c>
    </row>
    <row r="48" spans="1:24" ht="15.75" customHeight="1">
      <c r="A48" s="243"/>
      <c r="B48" s="245"/>
      <c r="C48" s="247"/>
      <c r="D48" s="50" t="s">
        <v>32</v>
      </c>
      <c r="E48" s="66">
        <v>69226046</v>
      </c>
      <c r="F48" s="142">
        <v>339219</v>
      </c>
      <c r="G48" s="143"/>
      <c r="H48" s="67">
        <v>0.5</v>
      </c>
      <c r="I48" s="100">
        <v>70220725</v>
      </c>
      <c r="J48" s="272">
        <v>345858</v>
      </c>
      <c r="K48" s="273"/>
      <c r="L48" s="19">
        <v>0.5</v>
      </c>
      <c r="M48" s="66">
        <v>68168232</v>
      </c>
      <c r="N48" s="142">
        <v>376848</v>
      </c>
      <c r="O48" s="143"/>
      <c r="P48" s="115">
        <v>0.6</v>
      </c>
      <c r="Q48" s="66">
        <f>53026156+11019059+4637177</f>
        <v>68682392</v>
      </c>
      <c r="R48" s="142">
        <v>379680</v>
      </c>
      <c r="S48" s="143"/>
      <c r="T48" s="115">
        <f>100*R48/Q48</f>
        <v>0.5528054410219143</v>
      </c>
      <c r="U48" s="66">
        <f>INT((53678629300+9094701200+4682485300)/1000)</f>
        <v>67455815</v>
      </c>
      <c r="V48" s="142">
        <f>300106-51-85</f>
        <v>299970</v>
      </c>
      <c r="W48" s="143"/>
      <c r="X48" s="122">
        <f t="shared" si="2"/>
        <v>0.4446910914944842</v>
      </c>
    </row>
    <row r="49" spans="1:24" ht="15.75" customHeight="1">
      <c r="A49" s="242"/>
      <c r="B49" s="244" t="s">
        <v>4</v>
      </c>
      <c r="C49" s="246"/>
      <c r="D49" s="50" t="s">
        <v>31</v>
      </c>
      <c r="E49" s="68" t="s">
        <v>36</v>
      </c>
      <c r="F49" s="144">
        <v>235357</v>
      </c>
      <c r="G49" s="145"/>
      <c r="H49" s="68" t="s">
        <v>36</v>
      </c>
      <c r="I49" s="103" t="s">
        <v>36</v>
      </c>
      <c r="J49" s="275">
        <v>229445</v>
      </c>
      <c r="K49" s="276"/>
      <c r="L49" s="102" t="s">
        <v>36</v>
      </c>
      <c r="M49" s="68" t="s">
        <v>36</v>
      </c>
      <c r="N49" s="144">
        <v>222830</v>
      </c>
      <c r="O49" s="145"/>
      <c r="P49" s="104" t="s">
        <v>36</v>
      </c>
      <c r="Q49" s="66" t="s">
        <v>36</v>
      </c>
      <c r="R49" s="144">
        <v>223038</v>
      </c>
      <c r="S49" s="145"/>
      <c r="T49" s="124" t="s">
        <v>36</v>
      </c>
      <c r="U49" s="66" t="s">
        <v>36</v>
      </c>
      <c r="V49" s="144">
        <f>SUM(V41,V43,V45,V47)</f>
        <v>202403</v>
      </c>
      <c r="W49" s="145"/>
      <c r="X49" s="122" t="s">
        <v>36</v>
      </c>
    </row>
    <row r="50" spans="1:24" ht="15.75" customHeight="1">
      <c r="A50" s="255"/>
      <c r="B50" s="274"/>
      <c r="C50" s="258"/>
      <c r="D50" s="41" t="s">
        <v>32</v>
      </c>
      <c r="E50" s="69">
        <v>140399852</v>
      </c>
      <c r="F50" s="146">
        <v>5498299</v>
      </c>
      <c r="G50" s="147"/>
      <c r="H50" s="70">
        <v>3.9</v>
      </c>
      <c r="I50" s="17">
        <v>142713721</v>
      </c>
      <c r="J50" s="277">
        <v>5455374</v>
      </c>
      <c r="K50" s="278"/>
      <c r="L50" s="18">
        <v>3.8</v>
      </c>
      <c r="M50" s="69">
        <v>140584455</v>
      </c>
      <c r="N50" s="146">
        <v>5161941</v>
      </c>
      <c r="O50" s="147"/>
      <c r="P50" s="116">
        <v>3.7</v>
      </c>
      <c r="Q50" s="69">
        <f>SUM(Q42,Q44,Q46,Q48)</f>
        <v>141905265</v>
      </c>
      <c r="R50" s="146">
        <v>5175085</v>
      </c>
      <c r="S50" s="147"/>
      <c r="T50" s="116">
        <f>100*R50/Q50</f>
        <v>3.646859050649037</v>
      </c>
      <c r="U50" s="69">
        <f>SUM(U42,U44,U46,U48)</f>
        <v>140110010</v>
      </c>
      <c r="V50" s="146">
        <f>SUM(V42,V44,V46,V48)</f>
        <v>4856187</v>
      </c>
      <c r="W50" s="147"/>
      <c r="X50" s="130">
        <f t="shared" si="2"/>
        <v>3.4659814812660423</v>
      </c>
    </row>
    <row r="51" spans="1:24" ht="15.75" customHeight="1">
      <c r="A51" s="13" t="s">
        <v>37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0"/>
      <c r="N52" s="20"/>
      <c r="O52" s="20"/>
      <c r="P52" s="13"/>
      <c r="Q52" s="20"/>
      <c r="R52" s="20"/>
      <c r="S52" s="20"/>
      <c r="T52" s="13"/>
      <c r="U52" s="20"/>
      <c r="V52" s="20"/>
      <c r="W52" s="20"/>
      <c r="X52" s="13"/>
    </row>
  </sheetData>
  <sheetProtection/>
  <mergeCells count="318">
    <mergeCell ref="N49:O49"/>
    <mergeCell ref="R49:S49"/>
    <mergeCell ref="F50:G50"/>
    <mergeCell ref="J50:K50"/>
    <mergeCell ref="N50:O50"/>
    <mergeCell ref="R50:S50"/>
    <mergeCell ref="R47:S47"/>
    <mergeCell ref="F48:G48"/>
    <mergeCell ref="J48:K48"/>
    <mergeCell ref="N48:O48"/>
    <mergeCell ref="R48:S48"/>
    <mergeCell ref="A49:A50"/>
    <mergeCell ref="B49:B50"/>
    <mergeCell ref="C49:C50"/>
    <mergeCell ref="F49:G49"/>
    <mergeCell ref="J49:K49"/>
    <mergeCell ref="F46:G46"/>
    <mergeCell ref="J46:K46"/>
    <mergeCell ref="N46:O46"/>
    <mergeCell ref="R46:S46"/>
    <mergeCell ref="A47:A48"/>
    <mergeCell ref="B47:B48"/>
    <mergeCell ref="C47:C48"/>
    <mergeCell ref="F47:G47"/>
    <mergeCell ref="J47:K47"/>
    <mergeCell ref="N47:O47"/>
    <mergeCell ref="J44:K44"/>
    <mergeCell ref="N44:O44"/>
    <mergeCell ref="R44:S44"/>
    <mergeCell ref="A45:A46"/>
    <mergeCell ref="B45:B46"/>
    <mergeCell ref="C45:C46"/>
    <mergeCell ref="F45:G45"/>
    <mergeCell ref="J45:K45"/>
    <mergeCell ref="N45:O45"/>
    <mergeCell ref="R45:S45"/>
    <mergeCell ref="N42:O42"/>
    <mergeCell ref="R42:S42"/>
    <mergeCell ref="A43:A44"/>
    <mergeCell ref="B43:B44"/>
    <mergeCell ref="C43:C44"/>
    <mergeCell ref="F43:G43"/>
    <mergeCell ref="J43:K43"/>
    <mergeCell ref="N43:O43"/>
    <mergeCell ref="R43:S43"/>
    <mergeCell ref="F44:G44"/>
    <mergeCell ref="R40:S40"/>
    <mergeCell ref="A41:A42"/>
    <mergeCell ref="B41:B42"/>
    <mergeCell ref="C41:C42"/>
    <mergeCell ref="F41:G41"/>
    <mergeCell ref="J41:K41"/>
    <mergeCell ref="N41:O41"/>
    <mergeCell ref="R41:S41"/>
    <mergeCell ref="F42:G42"/>
    <mergeCell ref="J42:K42"/>
    <mergeCell ref="Q35:R35"/>
    <mergeCell ref="S35:T35"/>
    <mergeCell ref="A39:D40"/>
    <mergeCell ref="E39:H39"/>
    <mergeCell ref="I39:L39"/>
    <mergeCell ref="M39:P39"/>
    <mergeCell ref="Q39:T39"/>
    <mergeCell ref="F40:G40"/>
    <mergeCell ref="J40:K40"/>
    <mergeCell ref="N40:O40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O35:P35"/>
    <mergeCell ref="O33:P33"/>
    <mergeCell ref="Q33:R33"/>
    <mergeCell ref="S33:T33"/>
    <mergeCell ref="A34:A35"/>
    <mergeCell ref="B34:B35"/>
    <mergeCell ref="C34:C35"/>
    <mergeCell ref="E34:F34"/>
    <mergeCell ref="G34:H34"/>
    <mergeCell ref="I34:J34"/>
    <mergeCell ref="K34:L34"/>
    <mergeCell ref="K32:L32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A32:A33"/>
    <mergeCell ref="B32:B33"/>
    <mergeCell ref="C32:C33"/>
    <mergeCell ref="E32:F32"/>
    <mergeCell ref="G32:H32"/>
    <mergeCell ref="I32:J32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S29:T29"/>
    <mergeCell ref="A30:A31"/>
    <mergeCell ref="B30:B31"/>
    <mergeCell ref="C30:C31"/>
    <mergeCell ref="E30:F30"/>
    <mergeCell ref="G30:H30"/>
    <mergeCell ref="I30:J30"/>
    <mergeCell ref="K30:L30"/>
    <mergeCell ref="M30:N30"/>
    <mergeCell ref="O30:P30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Q27:R27"/>
    <mergeCell ref="S27:T27"/>
    <mergeCell ref="A28:A29"/>
    <mergeCell ref="B28:B29"/>
    <mergeCell ref="C28:C29"/>
    <mergeCell ref="E28:F28"/>
    <mergeCell ref="G28:H28"/>
    <mergeCell ref="I28:J28"/>
    <mergeCell ref="K28:L28"/>
    <mergeCell ref="M28:N28"/>
    <mergeCell ref="M26:N26"/>
    <mergeCell ref="O26:P26"/>
    <mergeCell ref="Q26:R26"/>
    <mergeCell ref="S26:T26"/>
    <mergeCell ref="E27:F27"/>
    <mergeCell ref="G27:H27"/>
    <mergeCell ref="I27:J27"/>
    <mergeCell ref="K27:L27"/>
    <mergeCell ref="M27:N27"/>
    <mergeCell ref="O27:P27"/>
    <mergeCell ref="O25:P25"/>
    <mergeCell ref="Q25:R25"/>
    <mergeCell ref="S25:T25"/>
    <mergeCell ref="A26:A27"/>
    <mergeCell ref="B26:B27"/>
    <mergeCell ref="C26:C27"/>
    <mergeCell ref="E26:F26"/>
    <mergeCell ref="G26:H26"/>
    <mergeCell ref="I26:J26"/>
    <mergeCell ref="K26:L26"/>
    <mergeCell ref="K24:L24"/>
    <mergeCell ref="M24:N24"/>
    <mergeCell ref="O24:P24"/>
    <mergeCell ref="Q24:R24"/>
    <mergeCell ref="S24:T24"/>
    <mergeCell ref="E25:F25"/>
    <mergeCell ref="G25:H25"/>
    <mergeCell ref="I25:J25"/>
    <mergeCell ref="K25:L25"/>
    <mergeCell ref="M25:N25"/>
    <mergeCell ref="M23:N23"/>
    <mergeCell ref="O23:P23"/>
    <mergeCell ref="Q23:R23"/>
    <mergeCell ref="S23:T23"/>
    <mergeCell ref="A24:A25"/>
    <mergeCell ref="B24:B25"/>
    <mergeCell ref="C24:C25"/>
    <mergeCell ref="E24:F24"/>
    <mergeCell ref="G24:H24"/>
    <mergeCell ref="I24:J24"/>
    <mergeCell ref="A17:D18"/>
    <mergeCell ref="A22:D23"/>
    <mergeCell ref="E22:H22"/>
    <mergeCell ref="I22:L22"/>
    <mergeCell ref="M22:P22"/>
    <mergeCell ref="Q22:T22"/>
    <mergeCell ref="E23:F23"/>
    <mergeCell ref="G23:H23"/>
    <mergeCell ref="I23:J23"/>
    <mergeCell ref="K23:L23"/>
    <mergeCell ref="F15:G15"/>
    <mergeCell ref="J15:K15"/>
    <mergeCell ref="N15:O15"/>
    <mergeCell ref="R15:S15"/>
    <mergeCell ref="F16:G16"/>
    <mergeCell ref="J16:K16"/>
    <mergeCell ref="N16:O16"/>
    <mergeCell ref="R16:S16"/>
    <mergeCell ref="N13:O13"/>
    <mergeCell ref="R13:S13"/>
    <mergeCell ref="A14:A16"/>
    <mergeCell ref="B14:B16"/>
    <mergeCell ref="C14:C16"/>
    <mergeCell ref="D14:D15"/>
    <mergeCell ref="F14:G14"/>
    <mergeCell ref="J14:K14"/>
    <mergeCell ref="N14:O14"/>
    <mergeCell ref="R14:S14"/>
    <mergeCell ref="N11:O11"/>
    <mergeCell ref="R11:S11"/>
    <mergeCell ref="F12:G12"/>
    <mergeCell ref="J12:K12"/>
    <mergeCell ref="N12:O12"/>
    <mergeCell ref="R12:S12"/>
    <mergeCell ref="A11:A13"/>
    <mergeCell ref="B11:B13"/>
    <mergeCell ref="C11:C13"/>
    <mergeCell ref="D11:D12"/>
    <mergeCell ref="F11:G11"/>
    <mergeCell ref="J11:K11"/>
    <mergeCell ref="F13:G13"/>
    <mergeCell ref="J13:K13"/>
    <mergeCell ref="R8:S8"/>
    <mergeCell ref="F9:G9"/>
    <mergeCell ref="J9:K9"/>
    <mergeCell ref="N9:O9"/>
    <mergeCell ref="R9:S9"/>
    <mergeCell ref="J10:K10"/>
    <mergeCell ref="N10:O10"/>
    <mergeCell ref="R10:S10"/>
    <mergeCell ref="N7:O7"/>
    <mergeCell ref="R7:S7"/>
    <mergeCell ref="A8:A10"/>
    <mergeCell ref="B8:B10"/>
    <mergeCell ref="C8:C10"/>
    <mergeCell ref="D8:D9"/>
    <mergeCell ref="F8:G8"/>
    <mergeCell ref="F10:G10"/>
    <mergeCell ref="J8:K8"/>
    <mergeCell ref="N8:O8"/>
    <mergeCell ref="N5:O5"/>
    <mergeCell ref="R5:S5"/>
    <mergeCell ref="F6:G6"/>
    <mergeCell ref="J6:K6"/>
    <mergeCell ref="N6:O6"/>
    <mergeCell ref="R6:S6"/>
    <mergeCell ref="A5:A7"/>
    <mergeCell ref="B5:B7"/>
    <mergeCell ref="C5:C7"/>
    <mergeCell ref="D5:D6"/>
    <mergeCell ref="F5:G5"/>
    <mergeCell ref="J5:K5"/>
    <mergeCell ref="F7:G7"/>
    <mergeCell ref="J7:K7"/>
    <mergeCell ref="A3:D4"/>
    <mergeCell ref="E3:H3"/>
    <mergeCell ref="I3:L3"/>
    <mergeCell ref="M3:P3"/>
    <mergeCell ref="Q3:T3"/>
    <mergeCell ref="F4:G4"/>
    <mergeCell ref="J4:K4"/>
    <mergeCell ref="N4:O4"/>
    <mergeCell ref="R4:S4"/>
    <mergeCell ref="U3:X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U22:X22"/>
    <mergeCell ref="U23:V23"/>
    <mergeCell ref="W23:X23"/>
    <mergeCell ref="U24:V24"/>
    <mergeCell ref="W24:X24"/>
    <mergeCell ref="U25:V25"/>
    <mergeCell ref="W25:X25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U32:V32"/>
    <mergeCell ref="W32:X32"/>
    <mergeCell ref="U33:V33"/>
    <mergeCell ref="W33:X33"/>
    <mergeCell ref="U34:V34"/>
    <mergeCell ref="W34:X34"/>
    <mergeCell ref="U35:V35"/>
    <mergeCell ref="W35:X35"/>
    <mergeCell ref="U39:X39"/>
    <mergeCell ref="V40:W40"/>
    <mergeCell ref="V47:W47"/>
    <mergeCell ref="V48:W48"/>
    <mergeCell ref="V49:W49"/>
    <mergeCell ref="V50:W50"/>
    <mergeCell ref="V41:W41"/>
    <mergeCell ref="V42:W42"/>
    <mergeCell ref="V43:W43"/>
    <mergeCell ref="V44:W44"/>
    <mergeCell ref="V45:W45"/>
    <mergeCell ref="V46:W46"/>
  </mergeCells>
  <dataValidations count="1">
    <dataValidation allowBlank="1" showErrorMessage="1" sqref="E5:X16 E41:X50"/>
  </dataValidations>
  <printOptions horizontalCentered="1"/>
  <pageMargins left="0.2755905511811024" right="0.2362204724409449" top="0.7480314960629921" bottom="0.1968503937007874" header="0.5118110236220472" footer="0.3937007874015748"/>
  <pageSetup firstPageNumber="57" useFirstPageNumber="1" horizontalDpi="600" verticalDpi="600" orientation="landscape" paperSize="9" scale="67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S84"/>
  <sheetViews>
    <sheetView showGridLines="0" view="pageBreakPreview" zoomScaleNormal="70" zoomScaleSheetLayoutView="100" zoomScalePageLayoutView="0" workbookViewId="0" topLeftCell="A41">
      <selection activeCell="S50" sqref="S50:U50"/>
    </sheetView>
  </sheetViews>
  <sheetFormatPr defaultColWidth="10.625" defaultRowHeight="19.5" customHeight="1"/>
  <cols>
    <col min="1" max="11" width="3.125" style="72" customWidth="1"/>
    <col min="12" max="13" width="4.25390625" style="72" customWidth="1"/>
    <col min="14" max="45" width="3.125" style="72" customWidth="1"/>
    <col min="46" max="16384" width="10.625" style="72" customWidth="1"/>
  </cols>
  <sheetData>
    <row r="1" ht="12"/>
    <row r="2" ht="19.5" customHeight="1">
      <c r="A2" s="138" t="s">
        <v>10</v>
      </c>
    </row>
    <row r="3" ht="21" customHeight="1">
      <c r="A3" s="137" t="s">
        <v>100</v>
      </c>
    </row>
    <row r="4" spans="19:45" ht="16.5" customHeight="1" thickBot="1">
      <c r="S4" s="136"/>
      <c r="U4" s="136"/>
      <c r="AL4" s="136"/>
      <c r="AN4" s="136"/>
      <c r="AS4" s="133" t="s">
        <v>96</v>
      </c>
    </row>
    <row r="5" spans="1:45" ht="24" customHeight="1">
      <c r="A5" s="332" t="s">
        <v>86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 t="s">
        <v>85</v>
      </c>
      <c r="Q5" s="321"/>
      <c r="R5" s="321"/>
      <c r="S5" s="321"/>
      <c r="T5" s="321"/>
      <c r="U5" s="321"/>
      <c r="V5" s="321"/>
      <c r="W5" s="321"/>
      <c r="X5" s="321"/>
      <c r="Y5" s="321"/>
      <c r="Z5" s="321" t="s">
        <v>54</v>
      </c>
      <c r="AA5" s="321"/>
      <c r="AB5" s="321"/>
      <c r="AC5" s="321"/>
      <c r="AD5" s="321"/>
      <c r="AE5" s="321"/>
      <c r="AF5" s="321"/>
      <c r="AG5" s="321"/>
      <c r="AH5" s="321"/>
      <c r="AI5" s="321"/>
      <c r="AJ5" s="321" t="s">
        <v>84</v>
      </c>
      <c r="AK5" s="321"/>
      <c r="AL5" s="321"/>
      <c r="AM5" s="321"/>
      <c r="AN5" s="321"/>
      <c r="AO5" s="321"/>
      <c r="AP5" s="321"/>
      <c r="AQ5" s="321"/>
      <c r="AR5" s="321"/>
      <c r="AS5" s="333"/>
    </row>
    <row r="6" spans="1:45" ht="24" customHeight="1">
      <c r="A6" s="336" t="s">
        <v>94</v>
      </c>
      <c r="B6" s="306"/>
      <c r="C6" s="306" t="s">
        <v>93</v>
      </c>
      <c r="D6" s="306"/>
      <c r="E6" s="306"/>
      <c r="F6" s="327" t="s">
        <v>89</v>
      </c>
      <c r="G6" s="327"/>
      <c r="H6" s="327"/>
      <c r="I6" s="327"/>
      <c r="J6" s="327"/>
      <c r="K6" s="327"/>
      <c r="L6" s="327"/>
      <c r="M6" s="327"/>
      <c r="N6" s="327"/>
      <c r="O6" s="327"/>
      <c r="P6" s="328">
        <v>23228</v>
      </c>
      <c r="Q6" s="328"/>
      <c r="R6" s="328"/>
      <c r="S6" s="328"/>
      <c r="T6" s="328"/>
      <c r="U6" s="328"/>
      <c r="V6" s="328"/>
      <c r="W6" s="328"/>
      <c r="X6" s="328"/>
      <c r="Y6" s="328"/>
      <c r="Z6" s="329">
        <v>24828</v>
      </c>
      <c r="AA6" s="329"/>
      <c r="AB6" s="329"/>
      <c r="AC6" s="329"/>
      <c r="AD6" s="329"/>
      <c r="AE6" s="329"/>
      <c r="AF6" s="329"/>
      <c r="AG6" s="329"/>
      <c r="AH6" s="329"/>
      <c r="AI6" s="329"/>
      <c r="AJ6" s="329">
        <v>12726</v>
      </c>
      <c r="AK6" s="329"/>
      <c r="AL6" s="329"/>
      <c r="AM6" s="329"/>
      <c r="AN6" s="329"/>
      <c r="AO6" s="329"/>
      <c r="AP6" s="329"/>
      <c r="AQ6" s="329"/>
      <c r="AR6" s="329"/>
      <c r="AS6" s="339"/>
    </row>
    <row r="7" spans="1:45" ht="24" customHeight="1">
      <c r="A7" s="336"/>
      <c r="B7" s="306"/>
      <c r="C7" s="306"/>
      <c r="D7" s="306"/>
      <c r="E7" s="306"/>
      <c r="F7" s="327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8">
        <v>379870</v>
      </c>
      <c r="Q7" s="328"/>
      <c r="R7" s="328"/>
      <c r="S7" s="328"/>
      <c r="T7" s="328"/>
      <c r="U7" s="328"/>
      <c r="V7" s="328"/>
      <c r="W7" s="328"/>
      <c r="X7" s="328"/>
      <c r="Y7" s="328"/>
      <c r="Z7" s="329">
        <v>416109</v>
      </c>
      <c r="AA7" s="329"/>
      <c r="AB7" s="329"/>
      <c r="AC7" s="329"/>
      <c r="AD7" s="329"/>
      <c r="AE7" s="329"/>
      <c r="AF7" s="329"/>
      <c r="AG7" s="329"/>
      <c r="AH7" s="329"/>
      <c r="AI7" s="329"/>
      <c r="AJ7" s="329">
        <v>229764</v>
      </c>
      <c r="AK7" s="329"/>
      <c r="AL7" s="329"/>
      <c r="AM7" s="329"/>
      <c r="AN7" s="329"/>
      <c r="AO7" s="329"/>
      <c r="AP7" s="329"/>
      <c r="AQ7" s="329"/>
      <c r="AR7" s="329"/>
      <c r="AS7" s="339"/>
    </row>
    <row r="8" spans="1:45" ht="24" customHeight="1">
      <c r="A8" s="336"/>
      <c r="B8" s="306"/>
      <c r="C8" s="306" t="s">
        <v>82</v>
      </c>
      <c r="D8" s="306"/>
      <c r="E8" s="306"/>
      <c r="F8" s="327" t="s">
        <v>89</v>
      </c>
      <c r="G8" s="327"/>
      <c r="H8" s="327"/>
      <c r="I8" s="327"/>
      <c r="J8" s="327"/>
      <c r="K8" s="327"/>
      <c r="L8" s="327"/>
      <c r="M8" s="327"/>
      <c r="N8" s="327"/>
      <c r="O8" s="327"/>
      <c r="P8" s="328">
        <v>1458</v>
      </c>
      <c r="Q8" s="328"/>
      <c r="R8" s="328"/>
      <c r="S8" s="328"/>
      <c r="T8" s="328"/>
      <c r="U8" s="328"/>
      <c r="V8" s="328"/>
      <c r="W8" s="328"/>
      <c r="X8" s="328"/>
      <c r="Y8" s="328"/>
      <c r="Z8" s="329">
        <v>1603</v>
      </c>
      <c r="AA8" s="329"/>
      <c r="AB8" s="329"/>
      <c r="AC8" s="329"/>
      <c r="AD8" s="329"/>
      <c r="AE8" s="329"/>
      <c r="AF8" s="329"/>
      <c r="AG8" s="329"/>
      <c r="AH8" s="329"/>
      <c r="AI8" s="329"/>
      <c r="AJ8" s="329">
        <v>306</v>
      </c>
      <c r="AK8" s="329"/>
      <c r="AL8" s="329"/>
      <c r="AM8" s="329"/>
      <c r="AN8" s="329"/>
      <c r="AO8" s="329"/>
      <c r="AP8" s="329"/>
      <c r="AQ8" s="329"/>
      <c r="AR8" s="329"/>
      <c r="AS8" s="339"/>
    </row>
    <row r="9" spans="1:45" ht="24" customHeight="1">
      <c r="A9" s="336"/>
      <c r="B9" s="306"/>
      <c r="C9" s="306"/>
      <c r="D9" s="306"/>
      <c r="E9" s="306"/>
      <c r="F9" s="327" t="s">
        <v>88</v>
      </c>
      <c r="G9" s="327"/>
      <c r="H9" s="327"/>
      <c r="I9" s="327"/>
      <c r="J9" s="327"/>
      <c r="K9" s="327"/>
      <c r="L9" s="327"/>
      <c r="M9" s="327"/>
      <c r="N9" s="327"/>
      <c r="O9" s="327"/>
      <c r="P9" s="328">
        <v>182333</v>
      </c>
      <c r="Q9" s="328"/>
      <c r="R9" s="328"/>
      <c r="S9" s="328"/>
      <c r="T9" s="328"/>
      <c r="U9" s="328"/>
      <c r="V9" s="328"/>
      <c r="W9" s="328"/>
      <c r="X9" s="328"/>
      <c r="Y9" s="328"/>
      <c r="Z9" s="329">
        <v>70854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>
        <v>15190</v>
      </c>
      <c r="AK9" s="329"/>
      <c r="AL9" s="329"/>
      <c r="AM9" s="329"/>
      <c r="AN9" s="329"/>
      <c r="AO9" s="329"/>
      <c r="AP9" s="329"/>
      <c r="AQ9" s="329"/>
      <c r="AR9" s="329"/>
      <c r="AS9" s="339"/>
    </row>
    <row r="10" spans="1:45" ht="24" customHeight="1">
      <c r="A10" s="336"/>
      <c r="B10" s="306"/>
      <c r="C10" s="306" t="s">
        <v>81</v>
      </c>
      <c r="D10" s="306"/>
      <c r="E10" s="306"/>
      <c r="F10" s="327" t="s">
        <v>89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8">
        <v>193</v>
      </c>
      <c r="Q10" s="328"/>
      <c r="R10" s="328"/>
      <c r="S10" s="328"/>
      <c r="T10" s="328"/>
      <c r="U10" s="328"/>
      <c r="V10" s="328"/>
      <c r="W10" s="328"/>
      <c r="X10" s="328"/>
      <c r="Y10" s="328"/>
      <c r="Z10" s="329">
        <v>372</v>
      </c>
      <c r="AA10" s="329"/>
      <c r="AB10" s="329"/>
      <c r="AC10" s="329"/>
      <c r="AD10" s="329"/>
      <c r="AE10" s="329"/>
      <c r="AF10" s="329"/>
      <c r="AG10" s="329"/>
      <c r="AH10" s="329"/>
      <c r="AI10" s="329"/>
      <c r="AJ10" s="329">
        <v>77</v>
      </c>
      <c r="AK10" s="329"/>
      <c r="AL10" s="329"/>
      <c r="AM10" s="329"/>
      <c r="AN10" s="329"/>
      <c r="AO10" s="329"/>
      <c r="AP10" s="329"/>
      <c r="AQ10" s="329"/>
      <c r="AR10" s="329"/>
      <c r="AS10" s="339"/>
    </row>
    <row r="11" spans="1:45" ht="24" customHeight="1">
      <c r="A11" s="336"/>
      <c r="B11" s="306"/>
      <c r="C11" s="306"/>
      <c r="D11" s="306"/>
      <c r="E11" s="306"/>
      <c r="F11" s="327" t="s">
        <v>88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8">
        <v>3812</v>
      </c>
      <c r="Q11" s="328"/>
      <c r="R11" s="328"/>
      <c r="S11" s="328"/>
      <c r="T11" s="328"/>
      <c r="U11" s="328"/>
      <c r="V11" s="328"/>
      <c r="W11" s="328"/>
      <c r="X11" s="328"/>
      <c r="Y11" s="328"/>
      <c r="Z11" s="329">
        <v>8307</v>
      </c>
      <c r="AA11" s="329"/>
      <c r="AB11" s="329"/>
      <c r="AC11" s="329"/>
      <c r="AD11" s="329"/>
      <c r="AE11" s="329"/>
      <c r="AF11" s="329"/>
      <c r="AG11" s="329"/>
      <c r="AH11" s="329"/>
      <c r="AI11" s="329"/>
      <c r="AJ11" s="329">
        <v>1316</v>
      </c>
      <c r="AK11" s="329"/>
      <c r="AL11" s="329"/>
      <c r="AM11" s="329"/>
      <c r="AN11" s="329"/>
      <c r="AO11" s="329"/>
      <c r="AP11" s="329"/>
      <c r="AQ11" s="329"/>
      <c r="AR11" s="329"/>
      <c r="AS11" s="339"/>
    </row>
    <row r="12" spans="1:45" ht="24" customHeight="1">
      <c r="A12" s="336"/>
      <c r="B12" s="306"/>
      <c r="C12" s="306" t="s">
        <v>66</v>
      </c>
      <c r="D12" s="306"/>
      <c r="E12" s="306"/>
      <c r="F12" s="327" t="s">
        <v>89</v>
      </c>
      <c r="G12" s="327"/>
      <c r="H12" s="327"/>
      <c r="I12" s="327"/>
      <c r="J12" s="327"/>
      <c r="K12" s="327"/>
      <c r="L12" s="327"/>
      <c r="M12" s="327"/>
      <c r="N12" s="327"/>
      <c r="O12" s="327"/>
      <c r="P12" s="328">
        <f>P6+P8+P10</f>
        <v>24879</v>
      </c>
      <c r="Q12" s="328"/>
      <c r="R12" s="328"/>
      <c r="S12" s="328"/>
      <c r="T12" s="328"/>
      <c r="U12" s="328"/>
      <c r="V12" s="328"/>
      <c r="W12" s="328"/>
      <c r="X12" s="328"/>
      <c r="Y12" s="328"/>
      <c r="Z12" s="328">
        <f>Z6+Z8+Z10</f>
        <v>26803</v>
      </c>
      <c r="AA12" s="328"/>
      <c r="AB12" s="328"/>
      <c r="AC12" s="328"/>
      <c r="AD12" s="328"/>
      <c r="AE12" s="328"/>
      <c r="AF12" s="328"/>
      <c r="AG12" s="328"/>
      <c r="AH12" s="328"/>
      <c r="AI12" s="328"/>
      <c r="AJ12" s="328">
        <f>AJ6+AJ8+AJ10</f>
        <v>13109</v>
      </c>
      <c r="AK12" s="328"/>
      <c r="AL12" s="328"/>
      <c r="AM12" s="328"/>
      <c r="AN12" s="328"/>
      <c r="AO12" s="328"/>
      <c r="AP12" s="328"/>
      <c r="AQ12" s="328"/>
      <c r="AR12" s="328"/>
      <c r="AS12" s="330"/>
    </row>
    <row r="13" spans="1:45" ht="24" customHeight="1" thickBot="1">
      <c r="A13" s="337"/>
      <c r="B13" s="338"/>
      <c r="C13" s="338"/>
      <c r="D13" s="338"/>
      <c r="E13" s="338"/>
      <c r="F13" s="331" t="s">
        <v>88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11">
        <f>P7+P9+P11</f>
        <v>566015</v>
      </c>
      <c r="Q13" s="311"/>
      <c r="R13" s="311"/>
      <c r="S13" s="311"/>
      <c r="T13" s="311"/>
      <c r="U13" s="311"/>
      <c r="V13" s="311"/>
      <c r="W13" s="311"/>
      <c r="X13" s="311"/>
      <c r="Y13" s="311"/>
      <c r="Z13" s="311">
        <f>Z7+Z9+Z11</f>
        <v>495270</v>
      </c>
      <c r="AA13" s="311"/>
      <c r="AB13" s="311"/>
      <c r="AC13" s="311"/>
      <c r="AD13" s="311"/>
      <c r="AE13" s="311"/>
      <c r="AF13" s="311"/>
      <c r="AG13" s="311"/>
      <c r="AH13" s="311"/>
      <c r="AI13" s="311"/>
      <c r="AJ13" s="311">
        <f>AJ7+AJ9+AJ11</f>
        <v>246270</v>
      </c>
      <c r="AK13" s="311"/>
      <c r="AL13" s="311"/>
      <c r="AM13" s="311"/>
      <c r="AN13" s="311"/>
      <c r="AO13" s="311"/>
      <c r="AP13" s="311"/>
      <c r="AQ13" s="311"/>
      <c r="AR13" s="311"/>
      <c r="AS13" s="313"/>
    </row>
    <row r="14" ht="19.5" customHeight="1"/>
    <row r="15" ht="21" customHeight="1">
      <c r="A15" s="137" t="s">
        <v>92</v>
      </c>
    </row>
    <row r="16" spans="19:45" ht="16.5" customHeight="1" thickBot="1">
      <c r="S16" s="136"/>
      <c r="U16" s="136"/>
      <c r="AL16" s="136"/>
      <c r="AN16" s="136"/>
      <c r="AS16" s="133" t="s">
        <v>98</v>
      </c>
    </row>
    <row r="17" spans="1:45" ht="24" customHeight="1">
      <c r="A17" s="332" t="s">
        <v>86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 t="s">
        <v>85</v>
      </c>
      <c r="Q17" s="321"/>
      <c r="R17" s="321"/>
      <c r="S17" s="321"/>
      <c r="T17" s="321"/>
      <c r="U17" s="321"/>
      <c r="V17" s="321"/>
      <c r="W17" s="321"/>
      <c r="X17" s="321"/>
      <c r="Y17" s="321"/>
      <c r="Z17" s="321" t="s">
        <v>54</v>
      </c>
      <c r="AA17" s="321"/>
      <c r="AB17" s="321"/>
      <c r="AC17" s="321"/>
      <c r="AD17" s="321"/>
      <c r="AE17" s="321"/>
      <c r="AF17" s="321"/>
      <c r="AG17" s="321"/>
      <c r="AH17" s="321"/>
      <c r="AI17" s="321"/>
      <c r="AJ17" s="321" t="s">
        <v>84</v>
      </c>
      <c r="AK17" s="321"/>
      <c r="AL17" s="321"/>
      <c r="AM17" s="321"/>
      <c r="AN17" s="321"/>
      <c r="AO17" s="321"/>
      <c r="AP17" s="321"/>
      <c r="AQ17" s="321"/>
      <c r="AR17" s="321"/>
      <c r="AS17" s="333"/>
    </row>
    <row r="18" spans="1:45" ht="24" customHeight="1">
      <c r="A18" s="341" t="s">
        <v>91</v>
      </c>
      <c r="B18" s="306"/>
      <c r="C18" s="306" t="s">
        <v>82</v>
      </c>
      <c r="D18" s="306"/>
      <c r="E18" s="306"/>
      <c r="F18" s="327" t="s">
        <v>89</v>
      </c>
      <c r="G18" s="327"/>
      <c r="H18" s="327"/>
      <c r="I18" s="327"/>
      <c r="J18" s="327"/>
      <c r="K18" s="327"/>
      <c r="L18" s="327"/>
      <c r="M18" s="327"/>
      <c r="N18" s="327"/>
      <c r="O18" s="327"/>
      <c r="P18" s="328">
        <v>934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9">
        <v>950</v>
      </c>
      <c r="AA18" s="329"/>
      <c r="AB18" s="329"/>
      <c r="AC18" s="329"/>
      <c r="AD18" s="329"/>
      <c r="AE18" s="329"/>
      <c r="AF18" s="329"/>
      <c r="AG18" s="329"/>
      <c r="AH18" s="329"/>
      <c r="AI18" s="329"/>
      <c r="AJ18" s="329">
        <v>301</v>
      </c>
      <c r="AK18" s="329"/>
      <c r="AL18" s="329"/>
      <c r="AM18" s="329"/>
      <c r="AN18" s="329"/>
      <c r="AO18" s="329"/>
      <c r="AP18" s="329"/>
      <c r="AQ18" s="329"/>
      <c r="AR18" s="329"/>
      <c r="AS18" s="339"/>
    </row>
    <row r="19" spans="1:45" ht="24" customHeight="1">
      <c r="A19" s="336"/>
      <c r="B19" s="306"/>
      <c r="C19" s="306"/>
      <c r="D19" s="306"/>
      <c r="E19" s="306"/>
      <c r="F19" s="327" t="s">
        <v>88</v>
      </c>
      <c r="G19" s="327"/>
      <c r="H19" s="327"/>
      <c r="I19" s="327"/>
      <c r="J19" s="327"/>
      <c r="K19" s="327"/>
      <c r="L19" s="327"/>
      <c r="M19" s="327"/>
      <c r="N19" s="327"/>
      <c r="O19" s="327"/>
      <c r="P19" s="328">
        <v>63311</v>
      </c>
      <c r="Q19" s="328"/>
      <c r="R19" s="328"/>
      <c r="S19" s="328"/>
      <c r="T19" s="328"/>
      <c r="U19" s="328"/>
      <c r="V19" s="328"/>
      <c r="W19" s="328"/>
      <c r="X19" s="328"/>
      <c r="Y19" s="328"/>
      <c r="Z19" s="329">
        <v>21490</v>
      </c>
      <c r="AA19" s="329"/>
      <c r="AB19" s="329"/>
      <c r="AC19" s="329"/>
      <c r="AD19" s="329"/>
      <c r="AE19" s="329"/>
      <c r="AF19" s="329"/>
      <c r="AG19" s="329"/>
      <c r="AH19" s="329"/>
      <c r="AI19" s="329"/>
      <c r="AJ19" s="329">
        <v>24599</v>
      </c>
      <c r="AK19" s="329"/>
      <c r="AL19" s="329"/>
      <c r="AM19" s="329"/>
      <c r="AN19" s="329"/>
      <c r="AO19" s="329"/>
      <c r="AP19" s="329"/>
      <c r="AQ19" s="329"/>
      <c r="AR19" s="329"/>
      <c r="AS19" s="339"/>
    </row>
    <row r="20" spans="1:45" ht="24" customHeight="1">
      <c r="A20" s="336"/>
      <c r="B20" s="306"/>
      <c r="C20" s="306" t="s">
        <v>81</v>
      </c>
      <c r="D20" s="306"/>
      <c r="E20" s="306"/>
      <c r="F20" s="327" t="s">
        <v>89</v>
      </c>
      <c r="G20" s="327"/>
      <c r="H20" s="327"/>
      <c r="I20" s="327"/>
      <c r="J20" s="327"/>
      <c r="K20" s="327"/>
      <c r="L20" s="327"/>
      <c r="M20" s="327"/>
      <c r="N20" s="327"/>
      <c r="O20" s="327"/>
      <c r="P20" s="328">
        <v>0</v>
      </c>
      <c r="Q20" s="328"/>
      <c r="R20" s="328"/>
      <c r="S20" s="328"/>
      <c r="T20" s="328"/>
      <c r="U20" s="328"/>
      <c r="V20" s="328"/>
      <c r="W20" s="328"/>
      <c r="X20" s="328"/>
      <c r="Y20" s="328"/>
      <c r="Z20" s="329">
        <v>56</v>
      </c>
      <c r="AA20" s="329"/>
      <c r="AB20" s="329"/>
      <c r="AC20" s="329"/>
      <c r="AD20" s="329"/>
      <c r="AE20" s="329"/>
      <c r="AF20" s="329"/>
      <c r="AG20" s="329"/>
      <c r="AH20" s="329"/>
      <c r="AI20" s="329"/>
      <c r="AJ20" s="329">
        <v>70</v>
      </c>
      <c r="AK20" s="329"/>
      <c r="AL20" s="329"/>
      <c r="AM20" s="329"/>
      <c r="AN20" s="329"/>
      <c r="AO20" s="329"/>
      <c r="AP20" s="329"/>
      <c r="AQ20" s="329"/>
      <c r="AR20" s="329"/>
      <c r="AS20" s="339"/>
    </row>
    <row r="21" spans="1:45" ht="24" customHeight="1">
      <c r="A21" s="336"/>
      <c r="B21" s="306"/>
      <c r="C21" s="306"/>
      <c r="D21" s="306"/>
      <c r="E21" s="306"/>
      <c r="F21" s="327" t="s">
        <v>88</v>
      </c>
      <c r="G21" s="327"/>
      <c r="H21" s="327"/>
      <c r="I21" s="327"/>
      <c r="J21" s="327"/>
      <c r="K21" s="327"/>
      <c r="L21" s="327"/>
      <c r="M21" s="327"/>
      <c r="N21" s="327"/>
      <c r="O21" s="327"/>
      <c r="P21" s="328">
        <v>0</v>
      </c>
      <c r="Q21" s="328"/>
      <c r="R21" s="328"/>
      <c r="S21" s="328"/>
      <c r="T21" s="328"/>
      <c r="U21" s="328"/>
      <c r="V21" s="328"/>
      <c r="W21" s="328"/>
      <c r="X21" s="328"/>
      <c r="Y21" s="328"/>
      <c r="Z21" s="329">
        <v>1480</v>
      </c>
      <c r="AA21" s="329"/>
      <c r="AB21" s="329"/>
      <c r="AC21" s="329"/>
      <c r="AD21" s="329"/>
      <c r="AE21" s="329"/>
      <c r="AF21" s="329"/>
      <c r="AG21" s="329"/>
      <c r="AH21" s="329"/>
      <c r="AI21" s="329"/>
      <c r="AJ21" s="329">
        <v>1277</v>
      </c>
      <c r="AK21" s="329"/>
      <c r="AL21" s="329"/>
      <c r="AM21" s="329"/>
      <c r="AN21" s="329"/>
      <c r="AO21" s="329"/>
      <c r="AP21" s="329"/>
      <c r="AQ21" s="329"/>
      <c r="AR21" s="329"/>
      <c r="AS21" s="339"/>
    </row>
    <row r="22" spans="1:45" ht="24" customHeight="1">
      <c r="A22" s="336"/>
      <c r="B22" s="306"/>
      <c r="C22" s="306" t="s">
        <v>66</v>
      </c>
      <c r="D22" s="306"/>
      <c r="E22" s="306"/>
      <c r="F22" s="327" t="s">
        <v>89</v>
      </c>
      <c r="G22" s="327"/>
      <c r="H22" s="327"/>
      <c r="I22" s="327"/>
      <c r="J22" s="327"/>
      <c r="K22" s="327"/>
      <c r="L22" s="327"/>
      <c r="M22" s="327"/>
      <c r="N22" s="327"/>
      <c r="O22" s="327"/>
      <c r="P22" s="328">
        <f>P18+P20</f>
        <v>934</v>
      </c>
      <c r="Q22" s="328"/>
      <c r="R22" s="328"/>
      <c r="S22" s="328"/>
      <c r="T22" s="328"/>
      <c r="U22" s="328"/>
      <c r="V22" s="328"/>
      <c r="W22" s="328"/>
      <c r="X22" s="328"/>
      <c r="Y22" s="328"/>
      <c r="Z22" s="328">
        <f>Z18+Z20</f>
        <v>1006</v>
      </c>
      <c r="AA22" s="328"/>
      <c r="AB22" s="328"/>
      <c r="AC22" s="328"/>
      <c r="AD22" s="328"/>
      <c r="AE22" s="328"/>
      <c r="AF22" s="328"/>
      <c r="AG22" s="328"/>
      <c r="AH22" s="328"/>
      <c r="AI22" s="328"/>
      <c r="AJ22" s="328">
        <f>AJ18+AJ20</f>
        <v>371</v>
      </c>
      <c r="AK22" s="328"/>
      <c r="AL22" s="328"/>
      <c r="AM22" s="328"/>
      <c r="AN22" s="328"/>
      <c r="AO22" s="328"/>
      <c r="AP22" s="328"/>
      <c r="AQ22" s="328"/>
      <c r="AR22" s="328"/>
      <c r="AS22" s="330"/>
    </row>
    <row r="23" spans="1:45" ht="24" customHeight="1" thickBot="1">
      <c r="A23" s="337"/>
      <c r="B23" s="338"/>
      <c r="C23" s="338"/>
      <c r="D23" s="338"/>
      <c r="E23" s="338"/>
      <c r="F23" s="331" t="s">
        <v>88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11">
        <f>P19+P21</f>
        <v>63311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>
        <f>Z19+Z21</f>
        <v>22970</v>
      </c>
      <c r="AA23" s="311"/>
      <c r="AB23" s="311"/>
      <c r="AC23" s="311"/>
      <c r="AD23" s="311"/>
      <c r="AE23" s="311"/>
      <c r="AF23" s="311"/>
      <c r="AG23" s="311"/>
      <c r="AH23" s="311"/>
      <c r="AI23" s="311"/>
      <c r="AJ23" s="311">
        <f>AJ19+AJ21</f>
        <v>25876</v>
      </c>
      <c r="AK23" s="311"/>
      <c r="AL23" s="311"/>
      <c r="AM23" s="311"/>
      <c r="AN23" s="311"/>
      <c r="AO23" s="311"/>
      <c r="AP23" s="311"/>
      <c r="AQ23" s="311"/>
      <c r="AR23" s="311"/>
      <c r="AS23" s="313"/>
    </row>
    <row r="24" ht="19.5" customHeight="1"/>
    <row r="25" ht="21" customHeight="1">
      <c r="A25" s="135" t="s">
        <v>99</v>
      </c>
    </row>
    <row r="26" spans="19:45" ht="16.5" customHeight="1" thickBot="1">
      <c r="S26" s="136"/>
      <c r="U26" s="136"/>
      <c r="AL26" s="136"/>
      <c r="AN26" s="136"/>
      <c r="AS26" s="133" t="s">
        <v>97</v>
      </c>
    </row>
    <row r="27" spans="1:45" ht="24" customHeight="1">
      <c r="A27" s="332" t="s">
        <v>86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 t="s">
        <v>85</v>
      </c>
      <c r="Q27" s="321"/>
      <c r="R27" s="321"/>
      <c r="S27" s="321"/>
      <c r="T27" s="321"/>
      <c r="U27" s="321"/>
      <c r="V27" s="321"/>
      <c r="W27" s="321"/>
      <c r="X27" s="321"/>
      <c r="Y27" s="321"/>
      <c r="Z27" s="321" t="s">
        <v>54</v>
      </c>
      <c r="AA27" s="321"/>
      <c r="AB27" s="321"/>
      <c r="AC27" s="321"/>
      <c r="AD27" s="321"/>
      <c r="AE27" s="321"/>
      <c r="AF27" s="321"/>
      <c r="AG27" s="321"/>
      <c r="AH27" s="321"/>
      <c r="AI27" s="321"/>
      <c r="AJ27" s="321" t="s">
        <v>84</v>
      </c>
      <c r="AK27" s="321"/>
      <c r="AL27" s="321"/>
      <c r="AM27" s="321"/>
      <c r="AN27" s="321"/>
      <c r="AO27" s="321"/>
      <c r="AP27" s="321"/>
      <c r="AQ27" s="321"/>
      <c r="AR27" s="321"/>
      <c r="AS27" s="333"/>
    </row>
    <row r="28" spans="1:45" ht="24" customHeight="1">
      <c r="A28" s="336" t="s">
        <v>90</v>
      </c>
      <c r="B28" s="306"/>
      <c r="C28" s="306"/>
      <c r="D28" s="306"/>
      <c r="E28" s="306"/>
      <c r="F28" s="327" t="s">
        <v>89</v>
      </c>
      <c r="G28" s="327"/>
      <c r="H28" s="327"/>
      <c r="I28" s="327"/>
      <c r="J28" s="327"/>
      <c r="K28" s="327"/>
      <c r="L28" s="327"/>
      <c r="M28" s="327"/>
      <c r="N28" s="327"/>
      <c r="O28" s="327"/>
      <c r="P28" s="328">
        <v>4621</v>
      </c>
      <c r="Q28" s="328"/>
      <c r="R28" s="328"/>
      <c r="S28" s="328"/>
      <c r="T28" s="328"/>
      <c r="U28" s="328"/>
      <c r="V28" s="328"/>
      <c r="W28" s="328"/>
      <c r="X28" s="328"/>
      <c r="Y28" s="328"/>
      <c r="Z28" s="329">
        <v>3732</v>
      </c>
      <c r="AA28" s="329"/>
      <c r="AB28" s="329"/>
      <c r="AC28" s="329"/>
      <c r="AD28" s="329"/>
      <c r="AE28" s="329"/>
      <c r="AF28" s="329"/>
      <c r="AG28" s="329"/>
      <c r="AH28" s="329"/>
      <c r="AI28" s="329"/>
      <c r="AJ28" s="329">
        <v>3020</v>
      </c>
      <c r="AK28" s="329"/>
      <c r="AL28" s="329"/>
      <c r="AM28" s="329"/>
      <c r="AN28" s="329"/>
      <c r="AO28" s="329"/>
      <c r="AP28" s="329"/>
      <c r="AQ28" s="329"/>
      <c r="AR28" s="329"/>
      <c r="AS28" s="339"/>
    </row>
    <row r="29" spans="1:45" ht="24" customHeight="1" thickBot="1">
      <c r="A29" s="337"/>
      <c r="B29" s="338"/>
      <c r="C29" s="338"/>
      <c r="D29" s="338"/>
      <c r="E29" s="338"/>
      <c r="F29" s="331" t="s">
        <v>88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11">
        <v>194488</v>
      </c>
      <c r="Q29" s="311"/>
      <c r="R29" s="311"/>
      <c r="S29" s="311"/>
      <c r="T29" s="311"/>
      <c r="U29" s="311"/>
      <c r="V29" s="311"/>
      <c r="W29" s="311"/>
      <c r="X29" s="311"/>
      <c r="Y29" s="311"/>
      <c r="Z29" s="312">
        <v>103658</v>
      </c>
      <c r="AA29" s="312"/>
      <c r="AB29" s="312"/>
      <c r="AC29" s="312"/>
      <c r="AD29" s="312"/>
      <c r="AE29" s="312"/>
      <c r="AF29" s="312"/>
      <c r="AG29" s="312"/>
      <c r="AH29" s="312"/>
      <c r="AI29" s="312"/>
      <c r="AJ29" s="312">
        <v>120321</v>
      </c>
      <c r="AK29" s="312"/>
      <c r="AL29" s="312"/>
      <c r="AM29" s="312"/>
      <c r="AN29" s="312"/>
      <c r="AO29" s="312"/>
      <c r="AP29" s="312"/>
      <c r="AQ29" s="312"/>
      <c r="AR29" s="312"/>
      <c r="AS29" s="340"/>
    </row>
    <row r="30" spans="38:40" ht="19.5" customHeight="1">
      <c r="AL30" s="136"/>
      <c r="AN30" s="136"/>
    </row>
    <row r="31" ht="21" customHeight="1">
      <c r="A31" s="135" t="s">
        <v>87</v>
      </c>
    </row>
    <row r="32" spans="19:45" ht="16.5" customHeight="1" thickBot="1">
      <c r="S32" s="136"/>
      <c r="U32" s="136"/>
      <c r="AL32" s="136"/>
      <c r="AN32" s="136"/>
      <c r="AS32" s="133" t="s">
        <v>98</v>
      </c>
    </row>
    <row r="33" spans="1:45" ht="24" customHeight="1">
      <c r="A33" s="332" t="s">
        <v>86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 t="s">
        <v>85</v>
      </c>
      <c r="Q33" s="321"/>
      <c r="R33" s="321"/>
      <c r="S33" s="321"/>
      <c r="T33" s="321"/>
      <c r="U33" s="321"/>
      <c r="V33" s="321"/>
      <c r="W33" s="321"/>
      <c r="X33" s="321"/>
      <c r="Y33" s="321"/>
      <c r="Z33" s="321" t="s">
        <v>54</v>
      </c>
      <c r="AA33" s="321"/>
      <c r="AB33" s="321"/>
      <c r="AC33" s="321"/>
      <c r="AD33" s="321"/>
      <c r="AE33" s="321"/>
      <c r="AF33" s="321"/>
      <c r="AG33" s="321"/>
      <c r="AH33" s="321"/>
      <c r="AI33" s="321"/>
      <c r="AJ33" s="321" t="s">
        <v>84</v>
      </c>
      <c r="AK33" s="321"/>
      <c r="AL33" s="321"/>
      <c r="AM33" s="321"/>
      <c r="AN33" s="321"/>
      <c r="AO33" s="321"/>
      <c r="AP33" s="321"/>
      <c r="AQ33" s="321"/>
      <c r="AR33" s="321"/>
      <c r="AS33" s="333"/>
    </row>
    <row r="34" spans="1:45" ht="24" customHeight="1">
      <c r="A34" s="334" t="s">
        <v>83</v>
      </c>
      <c r="B34" s="325"/>
      <c r="C34" s="325" t="s">
        <v>82</v>
      </c>
      <c r="D34" s="325"/>
      <c r="E34" s="325"/>
      <c r="F34" s="327" t="s">
        <v>80</v>
      </c>
      <c r="G34" s="327"/>
      <c r="H34" s="327"/>
      <c r="I34" s="327"/>
      <c r="J34" s="327"/>
      <c r="K34" s="327"/>
      <c r="L34" s="327"/>
      <c r="M34" s="327"/>
      <c r="N34" s="327"/>
      <c r="O34" s="327"/>
      <c r="P34" s="328">
        <v>5</v>
      </c>
      <c r="Q34" s="328"/>
      <c r="R34" s="328"/>
      <c r="S34" s="328"/>
      <c r="T34" s="328"/>
      <c r="U34" s="328"/>
      <c r="V34" s="328"/>
      <c r="W34" s="328"/>
      <c r="X34" s="328"/>
      <c r="Y34" s="328"/>
      <c r="Z34" s="329">
        <v>6</v>
      </c>
      <c r="AA34" s="329"/>
      <c r="AB34" s="329"/>
      <c r="AC34" s="329"/>
      <c r="AD34" s="329"/>
      <c r="AE34" s="329"/>
      <c r="AF34" s="329"/>
      <c r="AG34" s="329"/>
      <c r="AH34" s="329"/>
      <c r="AI34" s="329"/>
      <c r="AJ34" s="328">
        <v>3</v>
      </c>
      <c r="AK34" s="328"/>
      <c r="AL34" s="328"/>
      <c r="AM34" s="328"/>
      <c r="AN34" s="328"/>
      <c r="AO34" s="328"/>
      <c r="AP34" s="328"/>
      <c r="AQ34" s="328"/>
      <c r="AR34" s="328"/>
      <c r="AS34" s="330"/>
    </row>
    <row r="35" spans="1:45" ht="24" customHeight="1">
      <c r="A35" s="334"/>
      <c r="B35" s="325"/>
      <c r="C35" s="325"/>
      <c r="D35" s="325"/>
      <c r="E35" s="325"/>
      <c r="F35" s="327" t="s">
        <v>79</v>
      </c>
      <c r="G35" s="327"/>
      <c r="H35" s="327"/>
      <c r="I35" s="327"/>
      <c r="J35" s="327"/>
      <c r="K35" s="327"/>
      <c r="L35" s="327"/>
      <c r="M35" s="327"/>
      <c r="N35" s="327"/>
      <c r="O35" s="327"/>
      <c r="P35" s="328">
        <v>1</v>
      </c>
      <c r="Q35" s="328"/>
      <c r="R35" s="328"/>
      <c r="S35" s="328"/>
      <c r="T35" s="328"/>
      <c r="U35" s="328"/>
      <c r="V35" s="328"/>
      <c r="W35" s="328"/>
      <c r="X35" s="328"/>
      <c r="Y35" s="328"/>
      <c r="Z35" s="329">
        <v>0</v>
      </c>
      <c r="AA35" s="329"/>
      <c r="AB35" s="329"/>
      <c r="AC35" s="329"/>
      <c r="AD35" s="329"/>
      <c r="AE35" s="329"/>
      <c r="AF35" s="329"/>
      <c r="AG35" s="329"/>
      <c r="AH35" s="329"/>
      <c r="AI35" s="329"/>
      <c r="AJ35" s="328">
        <v>2</v>
      </c>
      <c r="AK35" s="328"/>
      <c r="AL35" s="328"/>
      <c r="AM35" s="328"/>
      <c r="AN35" s="328"/>
      <c r="AO35" s="328"/>
      <c r="AP35" s="328"/>
      <c r="AQ35" s="328"/>
      <c r="AR35" s="328"/>
      <c r="AS35" s="330"/>
    </row>
    <row r="36" spans="1:45" ht="24" customHeight="1">
      <c r="A36" s="334"/>
      <c r="B36" s="325"/>
      <c r="C36" s="325"/>
      <c r="D36" s="325"/>
      <c r="E36" s="325"/>
      <c r="F36" s="327" t="s">
        <v>78</v>
      </c>
      <c r="G36" s="327"/>
      <c r="H36" s="327"/>
      <c r="I36" s="327"/>
      <c r="J36" s="327"/>
      <c r="K36" s="327"/>
      <c r="L36" s="327"/>
      <c r="M36" s="327"/>
      <c r="N36" s="327"/>
      <c r="O36" s="327"/>
      <c r="P36" s="328">
        <v>3350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9">
        <v>0</v>
      </c>
      <c r="AA36" s="329"/>
      <c r="AB36" s="329"/>
      <c r="AC36" s="329"/>
      <c r="AD36" s="329"/>
      <c r="AE36" s="329"/>
      <c r="AF36" s="329"/>
      <c r="AG36" s="329"/>
      <c r="AH36" s="329"/>
      <c r="AI36" s="329"/>
      <c r="AJ36" s="328">
        <v>6111</v>
      </c>
      <c r="AK36" s="328"/>
      <c r="AL36" s="328"/>
      <c r="AM36" s="328"/>
      <c r="AN36" s="328"/>
      <c r="AO36" s="328"/>
      <c r="AP36" s="328"/>
      <c r="AQ36" s="328"/>
      <c r="AR36" s="328"/>
      <c r="AS36" s="330"/>
    </row>
    <row r="37" spans="1:45" ht="24" customHeight="1">
      <c r="A37" s="334"/>
      <c r="B37" s="325"/>
      <c r="C37" s="325" t="s">
        <v>81</v>
      </c>
      <c r="D37" s="325"/>
      <c r="E37" s="325"/>
      <c r="F37" s="327" t="s">
        <v>80</v>
      </c>
      <c r="G37" s="327"/>
      <c r="H37" s="327"/>
      <c r="I37" s="327"/>
      <c r="J37" s="327"/>
      <c r="K37" s="327"/>
      <c r="L37" s="327"/>
      <c r="M37" s="327"/>
      <c r="N37" s="327"/>
      <c r="O37" s="327"/>
      <c r="P37" s="328">
        <v>18</v>
      </c>
      <c r="Q37" s="328"/>
      <c r="R37" s="328"/>
      <c r="S37" s="328"/>
      <c r="T37" s="328"/>
      <c r="U37" s="328"/>
      <c r="V37" s="328"/>
      <c r="W37" s="328"/>
      <c r="X37" s="328"/>
      <c r="Y37" s="328"/>
      <c r="Z37" s="329">
        <v>133</v>
      </c>
      <c r="AA37" s="329"/>
      <c r="AB37" s="329"/>
      <c r="AC37" s="329"/>
      <c r="AD37" s="329"/>
      <c r="AE37" s="329"/>
      <c r="AF37" s="329"/>
      <c r="AG37" s="329"/>
      <c r="AH37" s="329"/>
      <c r="AI37" s="329"/>
      <c r="AJ37" s="328">
        <v>56</v>
      </c>
      <c r="AK37" s="328"/>
      <c r="AL37" s="328"/>
      <c r="AM37" s="328"/>
      <c r="AN37" s="328"/>
      <c r="AO37" s="328"/>
      <c r="AP37" s="328"/>
      <c r="AQ37" s="328"/>
      <c r="AR37" s="328"/>
      <c r="AS37" s="330"/>
    </row>
    <row r="38" spans="1:45" ht="24" customHeight="1">
      <c r="A38" s="334"/>
      <c r="B38" s="325"/>
      <c r="C38" s="325"/>
      <c r="D38" s="325"/>
      <c r="E38" s="325"/>
      <c r="F38" s="327" t="s">
        <v>79</v>
      </c>
      <c r="G38" s="327"/>
      <c r="H38" s="327"/>
      <c r="I38" s="327"/>
      <c r="J38" s="327"/>
      <c r="K38" s="327"/>
      <c r="L38" s="327"/>
      <c r="M38" s="327"/>
      <c r="N38" s="327"/>
      <c r="O38" s="327"/>
      <c r="P38" s="328">
        <v>4</v>
      </c>
      <c r="Q38" s="328"/>
      <c r="R38" s="328"/>
      <c r="S38" s="328"/>
      <c r="T38" s="328"/>
      <c r="U38" s="328"/>
      <c r="V38" s="328"/>
      <c r="W38" s="328"/>
      <c r="X38" s="328"/>
      <c r="Y38" s="328"/>
      <c r="Z38" s="329">
        <v>89</v>
      </c>
      <c r="AA38" s="329"/>
      <c r="AB38" s="329"/>
      <c r="AC38" s="329"/>
      <c r="AD38" s="329"/>
      <c r="AE38" s="329"/>
      <c r="AF38" s="329"/>
      <c r="AG38" s="329"/>
      <c r="AH38" s="329"/>
      <c r="AI38" s="329"/>
      <c r="AJ38" s="328">
        <v>42</v>
      </c>
      <c r="AK38" s="328"/>
      <c r="AL38" s="328"/>
      <c r="AM38" s="328"/>
      <c r="AN38" s="328"/>
      <c r="AO38" s="328"/>
      <c r="AP38" s="328"/>
      <c r="AQ38" s="328"/>
      <c r="AR38" s="328"/>
      <c r="AS38" s="330"/>
    </row>
    <row r="39" spans="1:45" ht="24" customHeight="1" thickBot="1">
      <c r="A39" s="335"/>
      <c r="B39" s="326"/>
      <c r="C39" s="326"/>
      <c r="D39" s="326"/>
      <c r="E39" s="326"/>
      <c r="F39" s="331" t="s">
        <v>78</v>
      </c>
      <c r="G39" s="331"/>
      <c r="H39" s="331"/>
      <c r="I39" s="331"/>
      <c r="J39" s="331"/>
      <c r="K39" s="331"/>
      <c r="L39" s="331"/>
      <c r="M39" s="331"/>
      <c r="N39" s="331"/>
      <c r="O39" s="331"/>
      <c r="P39" s="311">
        <v>47</v>
      </c>
      <c r="Q39" s="311"/>
      <c r="R39" s="311"/>
      <c r="S39" s="311"/>
      <c r="T39" s="311"/>
      <c r="U39" s="311"/>
      <c r="V39" s="311"/>
      <c r="W39" s="311"/>
      <c r="X39" s="311"/>
      <c r="Y39" s="311"/>
      <c r="Z39" s="312">
        <v>743</v>
      </c>
      <c r="AA39" s="312"/>
      <c r="AB39" s="312"/>
      <c r="AC39" s="312"/>
      <c r="AD39" s="312"/>
      <c r="AE39" s="312"/>
      <c r="AF39" s="312"/>
      <c r="AG39" s="312"/>
      <c r="AH39" s="312"/>
      <c r="AI39" s="312"/>
      <c r="AJ39" s="311">
        <v>145</v>
      </c>
      <c r="AK39" s="311"/>
      <c r="AL39" s="311"/>
      <c r="AM39" s="311"/>
      <c r="AN39" s="311"/>
      <c r="AO39" s="311"/>
      <c r="AP39" s="311"/>
      <c r="AQ39" s="311"/>
      <c r="AR39" s="311"/>
      <c r="AS39" s="313"/>
    </row>
    <row r="40" spans="38:40" ht="19.5" customHeight="1">
      <c r="AL40" s="136"/>
      <c r="AN40" s="136"/>
    </row>
    <row r="41" spans="1:2" ht="21" customHeight="1">
      <c r="A41" s="135" t="s">
        <v>77</v>
      </c>
      <c r="B41" s="135"/>
    </row>
    <row r="42" spans="1:45" ht="19.5" customHeight="1">
      <c r="A42" s="135"/>
      <c r="B42" s="135" t="s">
        <v>76</v>
      </c>
      <c r="D42" s="134"/>
      <c r="AB42" s="133"/>
      <c r="AE42" s="135" t="s">
        <v>75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3"/>
    </row>
    <row r="43" spans="4:45" ht="15.75" customHeight="1" thickBot="1">
      <c r="D43" s="134"/>
      <c r="AB43" s="133" t="s">
        <v>97</v>
      </c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3" t="s">
        <v>96</v>
      </c>
    </row>
    <row r="44" spans="1:45" ht="45" customHeight="1">
      <c r="A44" s="314" t="s">
        <v>71</v>
      </c>
      <c r="B44" s="315"/>
      <c r="C44" s="315"/>
      <c r="D44" s="315"/>
      <c r="E44" s="315"/>
      <c r="F44" s="316"/>
      <c r="G44" s="320" t="s">
        <v>74</v>
      </c>
      <c r="H44" s="321"/>
      <c r="I44" s="321"/>
      <c r="J44" s="321"/>
      <c r="K44" s="321"/>
      <c r="L44" s="320" t="s">
        <v>73</v>
      </c>
      <c r="M44" s="321"/>
      <c r="N44" s="321"/>
      <c r="O44" s="321"/>
      <c r="P44" s="321"/>
      <c r="Q44" s="320" t="s">
        <v>95</v>
      </c>
      <c r="R44" s="321"/>
      <c r="S44" s="321"/>
      <c r="T44" s="321"/>
      <c r="U44" s="321"/>
      <c r="V44" s="322" t="s">
        <v>72</v>
      </c>
      <c r="W44" s="323"/>
      <c r="X44" s="323"/>
      <c r="Y44" s="323"/>
      <c r="Z44" s="323"/>
      <c r="AA44" s="323"/>
      <c r="AB44" s="324"/>
      <c r="AC44" s="132"/>
      <c r="AD44" s="132"/>
      <c r="AE44" s="314" t="s">
        <v>71</v>
      </c>
      <c r="AF44" s="315"/>
      <c r="AG44" s="315"/>
      <c r="AH44" s="315"/>
      <c r="AI44" s="315"/>
      <c r="AJ44" s="316"/>
      <c r="AK44" s="302" t="s">
        <v>12</v>
      </c>
      <c r="AL44" s="302"/>
      <c r="AM44" s="302"/>
      <c r="AN44" s="302" t="s">
        <v>13</v>
      </c>
      <c r="AO44" s="302"/>
      <c r="AP44" s="302"/>
      <c r="AQ44" s="302"/>
      <c r="AR44" s="302"/>
      <c r="AS44" s="303"/>
    </row>
    <row r="45" spans="1:45" ht="45" customHeight="1">
      <c r="A45" s="317"/>
      <c r="B45" s="318"/>
      <c r="C45" s="318"/>
      <c r="D45" s="318"/>
      <c r="E45" s="318"/>
      <c r="F45" s="319"/>
      <c r="G45" s="306" t="s">
        <v>12</v>
      </c>
      <c r="H45" s="306"/>
      <c r="I45" s="306" t="s">
        <v>13</v>
      </c>
      <c r="J45" s="306"/>
      <c r="K45" s="306"/>
      <c r="L45" s="306" t="s">
        <v>12</v>
      </c>
      <c r="M45" s="306"/>
      <c r="N45" s="306" t="s">
        <v>13</v>
      </c>
      <c r="O45" s="306"/>
      <c r="P45" s="306"/>
      <c r="Q45" s="306" t="s">
        <v>12</v>
      </c>
      <c r="R45" s="306"/>
      <c r="S45" s="306" t="s">
        <v>13</v>
      </c>
      <c r="T45" s="306"/>
      <c r="U45" s="306"/>
      <c r="V45" s="307" t="s">
        <v>12</v>
      </c>
      <c r="W45" s="308"/>
      <c r="X45" s="309"/>
      <c r="Y45" s="307" t="s">
        <v>13</v>
      </c>
      <c r="Z45" s="308"/>
      <c r="AA45" s="308"/>
      <c r="AB45" s="310"/>
      <c r="AC45" s="132"/>
      <c r="AD45" s="132"/>
      <c r="AE45" s="317"/>
      <c r="AF45" s="318"/>
      <c r="AG45" s="318"/>
      <c r="AH45" s="318"/>
      <c r="AI45" s="318"/>
      <c r="AJ45" s="319"/>
      <c r="AK45" s="304"/>
      <c r="AL45" s="304"/>
      <c r="AM45" s="304"/>
      <c r="AN45" s="304"/>
      <c r="AO45" s="304"/>
      <c r="AP45" s="304"/>
      <c r="AQ45" s="304"/>
      <c r="AR45" s="304"/>
      <c r="AS45" s="305"/>
    </row>
    <row r="46" spans="1:45" ht="45" customHeight="1">
      <c r="A46" s="292" t="s">
        <v>70</v>
      </c>
      <c r="B46" s="293"/>
      <c r="C46" s="293"/>
      <c r="D46" s="293"/>
      <c r="E46" s="293"/>
      <c r="F46" s="294"/>
      <c r="G46" s="283">
        <v>263</v>
      </c>
      <c r="H46" s="283"/>
      <c r="I46" s="283">
        <v>11220</v>
      </c>
      <c r="J46" s="283"/>
      <c r="K46" s="283"/>
      <c r="L46" s="283">
        <v>580</v>
      </c>
      <c r="M46" s="283"/>
      <c r="N46" s="283">
        <v>14914</v>
      </c>
      <c r="O46" s="283"/>
      <c r="P46" s="283"/>
      <c r="Q46" s="283">
        <v>77</v>
      </c>
      <c r="R46" s="283"/>
      <c r="S46" s="283">
        <v>1656</v>
      </c>
      <c r="T46" s="283"/>
      <c r="U46" s="283"/>
      <c r="V46" s="284">
        <f aca="true" t="shared" si="0" ref="V46:V51">G46+L46+Q46</f>
        <v>920</v>
      </c>
      <c r="W46" s="285"/>
      <c r="X46" s="286"/>
      <c r="Y46" s="284">
        <f aca="true" t="shared" si="1" ref="Y46:Y51">I46+N46+S46</f>
        <v>27790</v>
      </c>
      <c r="Z46" s="285"/>
      <c r="AA46" s="285"/>
      <c r="AB46" s="287"/>
      <c r="AC46" s="132"/>
      <c r="AD46" s="132"/>
      <c r="AE46" s="292" t="s">
        <v>70</v>
      </c>
      <c r="AF46" s="293"/>
      <c r="AG46" s="293"/>
      <c r="AH46" s="293"/>
      <c r="AI46" s="293"/>
      <c r="AJ46" s="294"/>
      <c r="AK46" s="283">
        <v>2610</v>
      </c>
      <c r="AL46" s="283"/>
      <c r="AM46" s="283"/>
      <c r="AN46" s="283">
        <v>113544</v>
      </c>
      <c r="AO46" s="283"/>
      <c r="AP46" s="283"/>
      <c r="AQ46" s="283"/>
      <c r="AR46" s="283"/>
      <c r="AS46" s="298"/>
    </row>
    <row r="47" spans="1:45" ht="45" customHeight="1">
      <c r="A47" s="292" t="s">
        <v>69</v>
      </c>
      <c r="B47" s="293"/>
      <c r="C47" s="293"/>
      <c r="D47" s="293"/>
      <c r="E47" s="293"/>
      <c r="F47" s="294"/>
      <c r="G47" s="283">
        <v>4</v>
      </c>
      <c r="H47" s="283"/>
      <c r="I47" s="283">
        <v>250</v>
      </c>
      <c r="J47" s="283"/>
      <c r="K47" s="283"/>
      <c r="L47" s="283">
        <v>0</v>
      </c>
      <c r="M47" s="283"/>
      <c r="N47" s="283">
        <v>0</v>
      </c>
      <c r="O47" s="283"/>
      <c r="P47" s="283"/>
      <c r="Q47" s="283">
        <v>0</v>
      </c>
      <c r="R47" s="283"/>
      <c r="S47" s="283">
        <v>0</v>
      </c>
      <c r="T47" s="283"/>
      <c r="U47" s="283"/>
      <c r="V47" s="284">
        <f t="shared" si="0"/>
        <v>4</v>
      </c>
      <c r="W47" s="285"/>
      <c r="X47" s="286"/>
      <c r="Y47" s="284">
        <f t="shared" si="1"/>
        <v>250</v>
      </c>
      <c r="Z47" s="285"/>
      <c r="AA47" s="285"/>
      <c r="AB47" s="287"/>
      <c r="AC47" s="132"/>
      <c r="AD47" s="132"/>
      <c r="AE47" s="292" t="s">
        <v>69</v>
      </c>
      <c r="AF47" s="293"/>
      <c r="AG47" s="293"/>
      <c r="AH47" s="293"/>
      <c r="AI47" s="293"/>
      <c r="AJ47" s="294"/>
      <c r="AK47" s="283">
        <v>8</v>
      </c>
      <c r="AL47" s="283"/>
      <c r="AM47" s="283"/>
      <c r="AN47" s="283">
        <v>470</v>
      </c>
      <c r="AO47" s="283"/>
      <c r="AP47" s="283"/>
      <c r="AQ47" s="283"/>
      <c r="AR47" s="283"/>
      <c r="AS47" s="298"/>
    </row>
    <row r="48" spans="1:45" ht="45" customHeight="1">
      <c r="A48" s="299" t="s">
        <v>64</v>
      </c>
      <c r="B48" s="300"/>
      <c r="C48" s="300"/>
      <c r="D48" s="300"/>
      <c r="E48" s="300"/>
      <c r="F48" s="301"/>
      <c r="G48" s="283">
        <v>149</v>
      </c>
      <c r="H48" s="283"/>
      <c r="I48" s="283">
        <v>6660</v>
      </c>
      <c r="J48" s="283"/>
      <c r="K48" s="283"/>
      <c r="L48" s="283">
        <v>474</v>
      </c>
      <c r="M48" s="283"/>
      <c r="N48" s="283">
        <v>12508</v>
      </c>
      <c r="O48" s="283"/>
      <c r="P48" s="283"/>
      <c r="Q48" s="283">
        <v>21</v>
      </c>
      <c r="R48" s="283"/>
      <c r="S48" s="283">
        <v>386</v>
      </c>
      <c r="T48" s="283"/>
      <c r="U48" s="283"/>
      <c r="V48" s="284">
        <f t="shared" si="0"/>
        <v>644</v>
      </c>
      <c r="W48" s="285"/>
      <c r="X48" s="286"/>
      <c r="Y48" s="284">
        <f t="shared" si="1"/>
        <v>19554</v>
      </c>
      <c r="Z48" s="285"/>
      <c r="AA48" s="285"/>
      <c r="AB48" s="287"/>
      <c r="AC48" s="132"/>
      <c r="AD48" s="132"/>
      <c r="AE48" s="299" t="s">
        <v>64</v>
      </c>
      <c r="AF48" s="300"/>
      <c r="AG48" s="300"/>
      <c r="AH48" s="300"/>
      <c r="AI48" s="300"/>
      <c r="AJ48" s="301"/>
      <c r="AK48" s="283">
        <v>1861</v>
      </c>
      <c r="AL48" s="283"/>
      <c r="AM48" s="283"/>
      <c r="AN48" s="283">
        <v>49537</v>
      </c>
      <c r="AO48" s="283"/>
      <c r="AP48" s="283"/>
      <c r="AQ48" s="283"/>
      <c r="AR48" s="283"/>
      <c r="AS48" s="298"/>
    </row>
    <row r="49" spans="1:45" ht="45" customHeight="1">
      <c r="A49" s="292" t="s">
        <v>65</v>
      </c>
      <c r="B49" s="293"/>
      <c r="C49" s="293"/>
      <c r="D49" s="293"/>
      <c r="E49" s="293"/>
      <c r="F49" s="294"/>
      <c r="G49" s="283">
        <v>42</v>
      </c>
      <c r="H49" s="283"/>
      <c r="I49" s="283">
        <v>337</v>
      </c>
      <c r="J49" s="283"/>
      <c r="K49" s="283"/>
      <c r="L49" s="283">
        <v>103</v>
      </c>
      <c r="M49" s="283"/>
      <c r="N49" s="283">
        <v>751</v>
      </c>
      <c r="O49" s="283"/>
      <c r="P49" s="283"/>
      <c r="Q49" s="283">
        <v>16</v>
      </c>
      <c r="R49" s="283"/>
      <c r="S49" s="283">
        <v>137</v>
      </c>
      <c r="T49" s="283"/>
      <c r="U49" s="283"/>
      <c r="V49" s="284">
        <f t="shared" si="0"/>
        <v>161</v>
      </c>
      <c r="W49" s="285"/>
      <c r="X49" s="286"/>
      <c r="Y49" s="284">
        <f t="shared" si="1"/>
        <v>1225</v>
      </c>
      <c r="Z49" s="285"/>
      <c r="AA49" s="285"/>
      <c r="AB49" s="287"/>
      <c r="AC49" s="132"/>
      <c r="AD49" s="132"/>
      <c r="AE49" s="292" t="s">
        <v>65</v>
      </c>
      <c r="AF49" s="293"/>
      <c r="AG49" s="293"/>
      <c r="AH49" s="293"/>
      <c r="AI49" s="293"/>
      <c r="AJ49" s="294"/>
      <c r="AK49" s="283">
        <v>398</v>
      </c>
      <c r="AL49" s="283"/>
      <c r="AM49" s="283"/>
      <c r="AN49" s="283">
        <v>3032</v>
      </c>
      <c r="AO49" s="283"/>
      <c r="AP49" s="283"/>
      <c r="AQ49" s="283"/>
      <c r="AR49" s="283"/>
      <c r="AS49" s="298"/>
    </row>
    <row r="50" spans="1:45" ht="45" customHeight="1" thickBot="1">
      <c r="A50" s="292" t="s">
        <v>68</v>
      </c>
      <c r="B50" s="293"/>
      <c r="C50" s="293"/>
      <c r="D50" s="293"/>
      <c r="E50" s="293"/>
      <c r="F50" s="294"/>
      <c r="G50" s="283">
        <v>0</v>
      </c>
      <c r="H50" s="283"/>
      <c r="I50" s="283">
        <v>0</v>
      </c>
      <c r="J50" s="283"/>
      <c r="K50" s="283"/>
      <c r="L50" s="283">
        <v>0</v>
      </c>
      <c r="M50" s="283"/>
      <c r="N50" s="283">
        <v>0</v>
      </c>
      <c r="O50" s="283"/>
      <c r="P50" s="283"/>
      <c r="Q50" s="283">
        <v>0</v>
      </c>
      <c r="R50" s="283"/>
      <c r="S50" s="283">
        <v>0</v>
      </c>
      <c r="T50" s="283"/>
      <c r="U50" s="283"/>
      <c r="V50" s="284">
        <f t="shared" si="0"/>
        <v>0</v>
      </c>
      <c r="W50" s="285"/>
      <c r="X50" s="286"/>
      <c r="Y50" s="284">
        <f t="shared" si="1"/>
        <v>0</v>
      </c>
      <c r="Z50" s="285"/>
      <c r="AA50" s="285"/>
      <c r="AB50" s="287"/>
      <c r="AC50" s="132"/>
      <c r="AD50" s="132"/>
      <c r="AE50" s="295" t="s">
        <v>66</v>
      </c>
      <c r="AF50" s="296"/>
      <c r="AG50" s="296"/>
      <c r="AH50" s="296"/>
      <c r="AI50" s="296"/>
      <c r="AJ50" s="296"/>
      <c r="AK50" s="291">
        <f>SUM(AK46:AM49)</f>
        <v>4877</v>
      </c>
      <c r="AL50" s="291"/>
      <c r="AM50" s="291"/>
      <c r="AN50" s="291">
        <f>SUM(AN46:AS49)</f>
        <v>166583</v>
      </c>
      <c r="AO50" s="291"/>
      <c r="AP50" s="291"/>
      <c r="AQ50" s="291"/>
      <c r="AR50" s="291"/>
      <c r="AS50" s="297"/>
    </row>
    <row r="51" spans="1:45" ht="45" customHeight="1">
      <c r="A51" s="292" t="s">
        <v>67</v>
      </c>
      <c r="B51" s="293"/>
      <c r="C51" s="293"/>
      <c r="D51" s="293"/>
      <c r="E51" s="293"/>
      <c r="F51" s="294"/>
      <c r="G51" s="283">
        <v>0</v>
      </c>
      <c r="H51" s="283"/>
      <c r="I51" s="283">
        <v>0</v>
      </c>
      <c r="J51" s="283"/>
      <c r="K51" s="283"/>
      <c r="L51" s="283">
        <v>0</v>
      </c>
      <c r="M51" s="283"/>
      <c r="N51" s="283">
        <v>0</v>
      </c>
      <c r="O51" s="283"/>
      <c r="P51" s="283"/>
      <c r="Q51" s="283">
        <v>0</v>
      </c>
      <c r="R51" s="283"/>
      <c r="S51" s="283">
        <v>0</v>
      </c>
      <c r="T51" s="283"/>
      <c r="U51" s="283"/>
      <c r="V51" s="284">
        <f t="shared" si="0"/>
        <v>0</v>
      </c>
      <c r="W51" s="285"/>
      <c r="X51" s="286"/>
      <c r="Y51" s="284">
        <f t="shared" si="1"/>
        <v>0</v>
      </c>
      <c r="Z51" s="285"/>
      <c r="AA51" s="285"/>
      <c r="AB51" s="287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</row>
    <row r="52" spans="1:45" ht="45" customHeight="1" thickBot="1">
      <c r="A52" s="288" t="s">
        <v>66</v>
      </c>
      <c r="B52" s="289"/>
      <c r="C52" s="289"/>
      <c r="D52" s="289"/>
      <c r="E52" s="289"/>
      <c r="F52" s="290"/>
      <c r="G52" s="291">
        <f>SUM(G46:H51)</f>
        <v>458</v>
      </c>
      <c r="H52" s="291"/>
      <c r="I52" s="291">
        <f>SUM(I46:K51)</f>
        <v>18467</v>
      </c>
      <c r="J52" s="291"/>
      <c r="K52" s="291"/>
      <c r="L52" s="291">
        <f>SUM(L46:M51)</f>
        <v>1157</v>
      </c>
      <c r="M52" s="291"/>
      <c r="N52" s="291">
        <f>SUM(N46:P51)</f>
        <v>28173</v>
      </c>
      <c r="O52" s="291"/>
      <c r="P52" s="291"/>
      <c r="Q52" s="291">
        <f>SUM(Q46:R51)</f>
        <v>114</v>
      </c>
      <c r="R52" s="291"/>
      <c r="S52" s="291">
        <f>SUM(S46:U51)</f>
        <v>2179</v>
      </c>
      <c r="T52" s="291"/>
      <c r="U52" s="291"/>
      <c r="V52" s="279">
        <f>SUM(V46:X51)</f>
        <v>1729</v>
      </c>
      <c r="W52" s="280"/>
      <c r="X52" s="281"/>
      <c r="Y52" s="279">
        <f>SUM(Y46:AB51)</f>
        <v>48819</v>
      </c>
      <c r="Z52" s="280"/>
      <c r="AA52" s="280"/>
      <c r="AB52" s="28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</row>
    <row r="53" spans="1:45" ht="19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</row>
    <row r="54" ht="19.5" customHeight="1">
      <c r="C54" s="131"/>
    </row>
    <row r="55" ht="19.5" customHeight="1">
      <c r="C55" s="131"/>
    </row>
    <row r="65" ht="19.5" customHeight="1">
      <c r="C65" s="131"/>
    </row>
    <row r="66" ht="19.5" customHeight="1">
      <c r="C66" s="131"/>
    </row>
    <row r="67" ht="19.5" customHeight="1">
      <c r="C67" s="131"/>
    </row>
    <row r="68" ht="19.5" customHeight="1">
      <c r="C68" s="131"/>
    </row>
    <row r="73" ht="19.5" customHeight="1">
      <c r="C73" s="131"/>
    </row>
    <row r="74" ht="19.5" customHeight="1">
      <c r="C74" s="131"/>
    </row>
    <row r="75" ht="19.5" customHeight="1">
      <c r="C75" s="131"/>
    </row>
    <row r="76" ht="19.5" customHeight="1">
      <c r="C76" s="131"/>
    </row>
    <row r="81" ht="19.5" customHeight="1">
      <c r="C81" s="131"/>
    </row>
    <row r="82" ht="19.5" customHeight="1">
      <c r="C82" s="131"/>
    </row>
    <row r="83" ht="19.5" customHeight="1">
      <c r="C83" s="131"/>
    </row>
    <row r="84" ht="19.5" customHeight="1">
      <c r="C84" s="131"/>
    </row>
  </sheetData>
  <sheetProtection/>
  <mergeCells count="211">
    <mergeCell ref="A5:O5"/>
    <mergeCell ref="A17:O17"/>
    <mergeCell ref="P5:Y5"/>
    <mergeCell ref="Z5:AI5"/>
    <mergeCell ref="AJ5:AS5"/>
    <mergeCell ref="A6:B13"/>
    <mergeCell ref="C6:E7"/>
    <mergeCell ref="F6:O6"/>
    <mergeCell ref="P6:Y6"/>
    <mergeCell ref="Z6:AI6"/>
    <mergeCell ref="AJ6:AS6"/>
    <mergeCell ref="F7:O7"/>
    <mergeCell ref="P7:Y7"/>
    <mergeCell ref="Z7:AI7"/>
    <mergeCell ref="AJ7:AS7"/>
    <mergeCell ref="C8:E9"/>
    <mergeCell ref="F8:O8"/>
    <mergeCell ref="P8:Y8"/>
    <mergeCell ref="Z8:AI8"/>
    <mergeCell ref="AJ8:AS8"/>
    <mergeCell ref="F9:O9"/>
    <mergeCell ref="P9:Y9"/>
    <mergeCell ref="Z9:AI9"/>
    <mergeCell ref="AJ9:AS9"/>
    <mergeCell ref="C10:E11"/>
    <mergeCell ref="F10:O10"/>
    <mergeCell ref="P10:Y10"/>
    <mergeCell ref="Z10:AI10"/>
    <mergeCell ref="AJ10:AS10"/>
    <mergeCell ref="F11:O11"/>
    <mergeCell ref="P11:Y11"/>
    <mergeCell ref="Z11:AI11"/>
    <mergeCell ref="AJ11:AS11"/>
    <mergeCell ref="C12:E13"/>
    <mergeCell ref="F12:O12"/>
    <mergeCell ref="P12:Y12"/>
    <mergeCell ref="Z12:AI12"/>
    <mergeCell ref="AJ12:AS12"/>
    <mergeCell ref="F13:O13"/>
    <mergeCell ref="P13:Y13"/>
    <mergeCell ref="Z13:AI13"/>
    <mergeCell ref="AJ13:AS13"/>
    <mergeCell ref="P17:Y17"/>
    <mergeCell ref="Z17:AI17"/>
    <mergeCell ref="AJ17:AS17"/>
    <mergeCell ref="A18:B23"/>
    <mergeCell ref="C18:E19"/>
    <mergeCell ref="F18:O18"/>
    <mergeCell ref="P18:Y18"/>
    <mergeCell ref="Z18:AI18"/>
    <mergeCell ref="AJ18:AS18"/>
    <mergeCell ref="F19:O19"/>
    <mergeCell ref="P19:Y19"/>
    <mergeCell ref="Z19:AI19"/>
    <mergeCell ref="AJ19:AS19"/>
    <mergeCell ref="C20:E21"/>
    <mergeCell ref="F20:O20"/>
    <mergeCell ref="P20:Y20"/>
    <mergeCell ref="Z20:AI20"/>
    <mergeCell ref="AJ20:AS20"/>
    <mergeCell ref="F21:O21"/>
    <mergeCell ref="P21:Y21"/>
    <mergeCell ref="Z21:AI21"/>
    <mergeCell ref="AJ21:AS21"/>
    <mergeCell ref="C22:E23"/>
    <mergeCell ref="F22:O22"/>
    <mergeCell ref="P22:Y22"/>
    <mergeCell ref="Z22:AI22"/>
    <mergeCell ref="AJ22:AS22"/>
    <mergeCell ref="F23:O23"/>
    <mergeCell ref="P23:Y23"/>
    <mergeCell ref="Z23:AI23"/>
    <mergeCell ref="AJ23:AS23"/>
    <mergeCell ref="A27:O27"/>
    <mergeCell ref="P27:Y27"/>
    <mergeCell ref="Z27:AI27"/>
    <mergeCell ref="AJ27:AS27"/>
    <mergeCell ref="A28:E29"/>
    <mergeCell ref="F28:O28"/>
    <mergeCell ref="P28:Y28"/>
    <mergeCell ref="Z28:AI28"/>
    <mergeCell ref="AJ28:AS28"/>
    <mergeCell ref="F29:O29"/>
    <mergeCell ref="P29:Y29"/>
    <mergeCell ref="Z29:AI29"/>
    <mergeCell ref="AJ29:AS29"/>
    <mergeCell ref="A33:O33"/>
    <mergeCell ref="P33:Y33"/>
    <mergeCell ref="Z33:AI33"/>
    <mergeCell ref="AJ33:AS33"/>
    <mergeCell ref="A34:B39"/>
    <mergeCell ref="C34:E36"/>
    <mergeCell ref="F34:O34"/>
    <mergeCell ref="P34:Y34"/>
    <mergeCell ref="Z34:AI34"/>
    <mergeCell ref="AJ34:AS34"/>
    <mergeCell ref="F35:O35"/>
    <mergeCell ref="P35:Y35"/>
    <mergeCell ref="Z35:AI35"/>
    <mergeCell ref="AJ35:AS35"/>
    <mergeCell ref="F36:O36"/>
    <mergeCell ref="P36:Y36"/>
    <mergeCell ref="Z36:AI36"/>
    <mergeCell ref="AJ36:AS36"/>
    <mergeCell ref="C37:E39"/>
    <mergeCell ref="F37:O37"/>
    <mergeCell ref="P37:Y37"/>
    <mergeCell ref="Z37:AI37"/>
    <mergeCell ref="AJ37:AS37"/>
    <mergeCell ref="F38:O38"/>
    <mergeCell ref="P38:Y38"/>
    <mergeCell ref="Z38:AI38"/>
    <mergeCell ref="AJ38:AS38"/>
    <mergeCell ref="F39:O39"/>
    <mergeCell ref="P39:Y39"/>
    <mergeCell ref="Z39:AI39"/>
    <mergeCell ref="AJ39:AS39"/>
    <mergeCell ref="A44:F45"/>
    <mergeCell ref="G44:K44"/>
    <mergeCell ref="L44:P44"/>
    <mergeCell ref="Q44:U44"/>
    <mergeCell ref="V44:AB44"/>
    <mergeCell ref="AE44:AJ45"/>
    <mergeCell ref="AK44:AM45"/>
    <mergeCell ref="AN44:AS45"/>
    <mergeCell ref="G45:H45"/>
    <mergeCell ref="I45:K45"/>
    <mergeCell ref="L45:M45"/>
    <mergeCell ref="N45:P45"/>
    <mergeCell ref="Q45:R45"/>
    <mergeCell ref="S45:U45"/>
    <mergeCell ref="V45:X45"/>
    <mergeCell ref="Y45:AB45"/>
    <mergeCell ref="A46:F46"/>
    <mergeCell ref="G46:H46"/>
    <mergeCell ref="I46:K46"/>
    <mergeCell ref="L46:M46"/>
    <mergeCell ref="N46:P46"/>
    <mergeCell ref="Q46:R46"/>
    <mergeCell ref="S46:U46"/>
    <mergeCell ref="V46:X46"/>
    <mergeCell ref="Y46:AB46"/>
    <mergeCell ref="AE46:AJ46"/>
    <mergeCell ref="AK46:AM46"/>
    <mergeCell ref="AN46:AS46"/>
    <mergeCell ref="A47:F47"/>
    <mergeCell ref="G47:H47"/>
    <mergeCell ref="I47:K47"/>
    <mergeCell ref="L47:M47"/>
    <mergeCell ref="N47:P47"/>
    <mergeCell ref="Q47:R47"/>
    <mergeCell ref="S47:U47"/>
    <mergeCell ref="V47:X47"/>
    <mergeCell ref="Y47:AB47"/>
    <mergeCell ref="AE47:AJ47"/>
    <mergeCell ref="AK47:AM47"/>
    <mergeCell ref="AN47:AS47"/>
    <mergeCell ref="A48:F48"/>
    <mergeCell ref="G48:H48"/>
    <mergeCell ref="I48:K48"/>
    <mergeCell ref="L48:M48"/>
    <mergeCell ref="N48:P48"/>
    <mergeCell ref="Q48:R48"/>
    <mergeCell ref="S48:U48"/>
    <mergeCell ref="V48:X48"/>
    <mergeCell ref="Y48:AB48"/>
    <mergeCell ref="AE48:AJ48"/>
    <mergeCell ref="AK48:AM48"/>
    <mergeCell ref="AN48:AS48"/>
    <mergeCell ref="A49:F49"/>
    <mergeCell ref="G49:H49"/>
    <mergeCell ref="I49:K49"/>
    <mergeCell ref="L49:M49"/>
    <mergeCell ref="N49:P49"/>
    <mergeCell ref="Q49:R49"/>
    <mergeCell ref="S49:U49"/>
    <mergeCell ref="V49:X49"/>
    <mergeCell ref="Y49:AB49"/>
    <mergeCell ref="AE49:AJ49"/>
    <mergeCell ref="AK49:AM49"/>
    <mergeCell ref="AN49:AS49"/>
    <mergeCell ref="A50:F50"/>
    <mergeCell ref="G50:H50"/>
    <mergeCell ref="I50:K50"/>
    <mergeCell ref="L50:M50"/>
    <mergeCell ref="N50:P50"/>
    <mergeCell ref="Q50:R50"/>
    <mergeCell ref="S50:U50"/>
    <mergeCell ref="V50:X50"/>
    <mergeCell ref="Y50:AB50"/>
    <mergeCell ref="AE50:AJ50"/>
    <mergeCell ref="AK50:AM50"/>
    <mergeCell ref="AN50:AS50"/>
    <mergeCell ref="Q52:R52"/>
    <mergeCell ref="S52:U52"/>
    <mergeCell ref="A51:F51"/>
    <mergeCell ref="G51:H51"/>
    <mergeCell ref="I51:K51"/>
    <mergeCell ref="L51:M51"/>
    <mergeCell ref="N51:P51"/>
    <mergeCell ref="Q51:R51"/>
    <mergeCell ref="V52:X52"/>
    <mergeCell ref="Y52:AB52"/>
    <mergeCell ref="S51:U51"/>
    <mergeCell ref="V51:X51"/>
    <mergeCell ref="Y51:AB51"/>
    <mergeCell ref="A52:F52"/>
    <mergeCell ref="G52:H52"/>
    <mergeCell ref="I52:K52"/>
    <mergeCell ref="L52:M52"/>
    <mergeCell ref="N52:P52"/>
  </mergeCells>
  <printOptions horizontalCentered="1"/>
  <pageMargins left="0.3937007874015748" right="0.3937007874015748" top="0.8661417322834646" bottom="0.5905511811023623" header="0.5118110236220472" footer="0.3937007874015748"/>
  <pageSetup firstPageNumber="58" useFirstPageNumber="1" fitToHeight="1" fitToWidth="1" horizontalDpi="600" verticalDpi="600" orientation="portrait" paperSize="9" scale="59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4"/>
  <sheetViews>
    <sheetView showGridLines="0" view="pageBreakPreview" zoomScaleNormal="70" zoomScaleSheetLayoutView="100" zoomScalePageLayoutView="0" workbookViewId="0" topLeftCell="A1">
      <selection activeCell="F12" sqref="F12"/>
    </sheetView>
  </sheetViews>
  <sheetFormatPr defaultColWidth="10.625" defaultRowHeight="19.5" customHeight="1"/>
  <cols>
    <col min="1" max="1" width="1.625" style="3" customWidth="1"/>
    <col min="2" max="2" width="21.75390625" style="47" customWidth="1"/>
    <col min="3" max="3" width="1.625" style="47" customWidth="1"/>
    <col min="4" max="4" width="9.625" style="52" customWidth="1"/>
    <col min="5" max="9" width="10.375" style="3" customWidth="1"/>
    <col min="10" max="16384" width="10.625" style="3" customWidth="1"/>
  </cols>
  <sheetData>
    <row r="1" spans="1:10" ht="19.5" customHeight="1">
      <c r="A1" s="29" t="s">
        <v>14</v>
      </c>
      <c r="D1" s="6"/>
      <c r="E1" s="8"/>
      <c r="F1" s="9"/>
      <c r="G1" s="9"/>
      <c r="H1" s="9"/>
      <c r="I1" s="9"/>
      <c r="J1" s="9"/>
    </row>
    <row r="2" spans="2:11" ht="19.5" customHeight="1">
      <c r="B2" s="10"/>
      <c r="C2" s="10"/>
      <c r="D2" s="9"/>
      <c r="E2" s="7"/>
      <c r="F2" s="11"/>
      <c r="G2" s="24"/>
      <c r="H2" s="24"/>
      <c r="I2" s="24" t="s">
        <v>41</v>
      </c>
      <c r="J2" s="9"/>
      <c r="K2" s="9"/>
    </row>
    <row r="3" spans="1:11" ht="30" customHeight="1">
      <c r="A3" s="345" t="s">
        <v>42</v>
      </c>
      <c r="B3" s="346"/>
      <c r="C3" s="346"/>
      <c r="D3" s="347"/>
      <c r="E3" s="42" t="s">
        <v>43</v>
      </c>
      <c r="F3" s="91" t="s">
        <v>49</v>
      </c>
      <c r="G3" s="110" t="s">
        <v>52</v>
      </c>
      <c r="H3" s="110" t="s">
        <v>54</v>
      </c>
      <c r="I3" s="139" t="s">
        <v>56</v>
      </c>
      <c r="J3" s="9"/>
      <c r="K3" s="9"/>
    </row>
    <row r="4" spans="1:10" ht="19.5" customHeight="1">
      <c r="A4" s="30"/>
      <c r="B4" s="245" t="s">
        <v>15</v>
      </c>
      <c r="C4" s="44"/>
      <c r="D4" s="51" t="s">
        <v>44</v>
      </c>
      <c r="E4" s="49">
        <v>6681</v>
      </c>
      <c r="F4" s="48">
        <v>6628</v>
      </c>
      <c r="G4" s="77">
        <v>6181</v>
      </c>
      <c r="H4" s="77">
        <v>5140</v>
      </c>
      <c r="I4" s="75">
        <v>5754</v>
      </c>
      <c r="J4" s="9"/>
    </row>
    <row r="5" spans="1:9" ht="19.5" customHeight="1">
      <c r="A5" s="31"/>
      <c r="B5" s="244"/>
      <c r="C5" s="32"/>
      <c r="D5" s="50" t="s">
        <v>45</v>
      </c>
      <c r="E5" s="49">
        <v>93618</v>
      </c>
      <c r="F5" s="48">
        <v>102413</v>
      </c>
      <c r="G5" s="77">
        <v>86219</v>
      </c>
      <c r="H5" s="77">
        <v>107857</v>
      </c>
      <c r="I5" s="75">
        <v>99545</v>
      </c>
    </row>
    <row r="6" spans="1:9" ht="19.5" customHeight="1">
      <c r="A6" s="30"/>
      <c r="B6" s="342" t="s">
        <v>6</v>
      </c>
      <c r="C6" s="44"/>
      <c r="D6" s="50" t="s">
        <v>44</v>
      </c>
      <c r="E6" s="49">
        <v>121</v>
      </c>
      <c r="F6" s="48">
        <v>142</v>
      </c>
      <c r="G6" s="77">
        <v>153</v>
      </c>
      <c r="H6" s="77">
        <v>103</v>
      </c>
      <c r="I6" s="75">
        <v>100</v>
      </c>
    </row>
    <row r="7" spans="1:9" ht="19.5" customHeight="1">
      <c r="A7" s="33"/>
      <c r="B7" s="342"/>
      <c r="C7" s="45"/>
      <c r="D7" s="50" t="s">
        <v>45</v>
      </c>
      <c r="E7" s="49">
        <v>10017</v>
      </c>
      <c r="F7" s="48">
        <v>12760</v>
      </c>
      <c r="G7" s="111">
        <v>44258</v>
      </c>
      <c r="H7" s="111">
        <v>22973</v>
      </c>
      <c r="I7" s="118">
        <v>7837</v>
      </c>
    </row>
    <row r="8" spans="1:9" ht="19.5" customHeight="1">
      <c r="A8" s="30"/>
      <c r="B8" s="342" t="s">
        <v>46</v>
      </c>
      <c r="C8" s="43"/>
      <c r="D8" s="50" t="s">
        <v>44</v>
      </c>
      <c r="E8" s="49">
        <v>5263</v>
      </c>
      <c r="F8" s="48">
        <v>6078</v>
      </c>
      <c r="G8" s="77">
        <v>6934</v>
      </c>
      <c r="H8" s="77">
        <v>5361</v>
      </c>
      <c r="I8" s="75">
        <v>7579</v>
      </c>
    </row>
    <row r="9" spans="1:9" ht="19.5" customHeight="1">
      <c r="A9" s="33"/>
      <c r="B9" s="342"/>
      <c r="C9" s="45"/>
      <c r="D9" s="50" t="s">
        <v>45</v>
      </c>
      <c r="E9" s="49">
        <v>118141</v>
      </c>
      <c r="F9" s="48">
        <v>106162</v>
      </c>
      <c r="G9" s="111">
        <v>116918</v>
      </c>
      <c r="H9" s="111">
        <v>90908</v>
      </c>
      <c r="I9" s="118">
        <v>106670</v>
      </c>
    </row>
    <row r="10" spans="1:9" ht="19.5" customHeight="1">
      <c r="A10" s="30"/>
      <c r="B10" s="342" t="s">
        <v>3</v>
      </c>
      <c r="C10" s="44"/>
      <c r="D10" s="50" t="s">
        <v>44</v>
      </c>
      <c r="E10" s="49">
        <v>1384</v>
      </c>
      <c r="F10" s="48">
        <v>1316</v>
      </c>
      <c r="G10" s="77">
        <v>1186</v>
      </c>
      <c r="H10" s="77">
        <v>1118</v>
      </c>
      <c r="I10" s="75">
        <v>1293</v>
      </c>
    </row>
    <row r="11" spans="1:9" ht="19.5" customHeight="1">
      <c r="A11" s="33"/>
      <c r="B11" s="342"/>
      <c r="C11" s="45"/>
      <c r="D11" s="50" t="s">
        <v>45</v>
      </c>
      <c r="E11" s="49">
        <v>6138</v>
      </c>
      <c r="F11" s="48">
        <v>6088</v>
      </c>
      <c r="G11" s="77">
        <v>5388</v>
      </c>
      <c r="H11" s="77">
        <v>5241</v>
      </c>
      <c r="I11" s="75">
        <v>6353</v>
      </c>
    </row>
    <row r="12" spans="1:9" ht="19.5" customHeight="1">
      <c r="A12" s="30"/>
      <c r="B12" s="342" t="s">
        <v>16</v>
      </c>
      <c r="C12" s="44"/>
      <c r="D12" s="50" t="s">
        <v>44</v>
      </c>
      <c r="E12" s="34">
        <v>4182</v>
      </c>
      <c r="F12" s="35">
        <v>4831</v>
      </c>
      <c r="G12" s="112">
        <v>5510</v>
      </c>
      <c r="H12" s="112">
        <v>4257</v>
      </c>
      <c r="I12" s="119">
        <v>6020</v>
      </c>
    </row>
    <row r="13" spans="1:9" ht="19.5" customHeight="1">
      <c r="A13" s="33"/>
      <c r="B13" s="342"/>
      <c r="C13" s="45"/>
      <c r="D13" s="50" t="s">
        <v>45</v>
      </c>
      <c r="E13" s="49">
        <v>18839</v>
      </c>
      <c r="F13" s="48">
        <v>17057</v>
      </c>
      <c r="G13" s="77">
        <v>18853</v>
      </c>
      <c r="H13" s="77">
        <v>14710</v>
      </c>
      <c r="I13" s="75">
        <v>17310</v>
      </c>
    </row>
    <row r="14" spans="1:9" ht="19.5" customHeight="1">
      <c r="A14" s="30"/>
      <c r="B14" s="342" t="s">
        <v>19</v>
      </c>
      <c r="C14" s="44"/>
      <c r="D14" s="50" t="s">
        <v>44</v>
      </c>
      <c r="E14" s="49">
        <v>0</v>
      </c>
      <c r="F14" s="48">
        <v>0</v>
      </c>
      <c r="G14" s="77">
        <v>0</v>
      </c>
      <c r="H14" s="77">
        <v>0</v>
      </c>
      <c r="I14" s="75">
        <v>0</v>
      </c>
    </row>
    <row r="15" spans="1:9" ht="19.5" customHeight="1">
      <c r="A15" s="33"/>
      <c r="B15" s="342"/>
      <c r="C15" s="45"/>
      <c r="D15" s="50" t="s">
        <v>45</v>
      </c>
      <c r="E15" s="49">
        <v>0</v>
      </c>
      <c r="F15" s="48">
        <v>0</v>
      </c>
      <c r="G15" s="77">
        <v>0</v>
      </c>
      <c r="H15" s="77">
        <v>0</v>
      </c>
      <c r="I15" s="75">
        <v>0</v>
      </c>
    </row>
    <row r="16" spans="1:9" ht="19.5" customHeight="1">
      <c r="A16" s="30"/>
      <c r="B16" s="342" t="s">
        <v>39</v>
      </c>
      <c r="C16" s="44"/>
      <c r="D16" s="50" t="s">
        <v>44</v>
      </c>
      <c r="E16" s="49">
        <v>1</v>
      </c>
      <c r="F16" s="48">
        <v>0</v>
      </c>
      <c r="G16" s="77">
        <v>0</v>
      </c>
      <c r="H16" s="77">
        <v>0</v>
      </c>
      <c r="I16" s="75">
        <v>0</v>
      </c>
    </row>
    <row r="17" spans="1:9" ht="19.5" customHeight="1">
      <c r="A17" s="33"/>
      <c r="B17" s="342"/>
      <c r="C17" s="45"/>
      <c r="D17" s="50" t="s">
        <v>45</v>
      </c>
      <c r="E17" s="49">
        <v>51</v>
      </c>
      <c r="F17" s="48">
        <v>0</v>
      </c>
      <c r="G17" s="77">
        <v>0</v>
      </c>
      <c r="H17" s="77">
        <v>0</v>
      </c>
      <c r="I17" s="75">
        <v>0</v>
      </c>
    </row>
    <row r="18" spans="1:9" ht="19.5" customHeight="1">
      <c r="A18" s="30"/>
      <c r="B18" s="342" t="s">
        <v>17</v>
      </c>
      <c r="C18" s="44"/>
      <c r="D18" s="50" t="s">
        <v>44</v>
      </c>
      <c r="E18" s="49">
        <v>1</v>
      </c>
      <c r="F18" s="48">
        <v>2</v>
      </c>
      <c r="G18" s="77">
        <v>2</v>
      </c>
      <c r="H18" s="77">
        <v>0</v>
      </c>
      <c r="I18" s="75">
        <v>0</v>
      </c>
    </row>
    <row r="19" spans="1:9" ht="19.5" customHeight="1">
      <c r="A19" s="33"/>
      <c r="B19" s="342"/>
      <c r="C19" s="45"/>
      <c r="D19" s="50" t="s">
        <v>45</v>
      </c>
      <c r="E19" s="49">
        <v>629</v>
      </c>
      <c r="F19" s="48">
        <v>8365</v>
      </c>
      <c r="G19" s="77">
        <v>1442</v>
      </c>
      <c r="H19" s="77">
        <v>0</v>
      </c>
      <c r="I19" s="75">
        <v>0</v>
      </c>
    </row>
    <row r="20" spans="1:9" ht="19.5" customHeight="1">
      <c r="A20" s="30"/>
      <c r="B20" s="342" t="s">
        <v>11</v>
      </c>
      <c r="C20" s="44"/>
      <c r="D20" s="50" t="s">
        <v>44</v>
      </c>
      <c r="E20" s="49">
        <v>0</v>
      </c>
      <c r="F20" s="48">
        <v>1</v>
      </c>
      <c r="G20" s="77">
        <v>0</v>
      </c>
      <c r="H20" s="77">
        <v>0</v>
      </c>
      <c r="I20" s="75">
        <v>0</v>
      </c>
    </row>
    <row r="21" spans="1:9" ht="19.5" customHeight="1">
      <c r="A21" s="33"/>
      <c r="B21" s="342"/>
      <c r="C21" s="45"/>
      <c r="D21" s="50" t="s">
        <v>45</v>
      </c>
      <c r="E21" s="49">
        <v>0</v>
      </c>
      <c r="F21" s="48">
        <v>2000</v>
      </c>
      <c r="G21" s="77">
        <v>0</v>
      </c>
      <c r="H21" s="77">
        <v>0</v>
      </c>
      <c r="I21" s="75">
        <v>0</v>
      </c>
    </row>
    <row r="22" spans="1:9" ht="19.5" customHeight="1">
      <c r="A22" s="31"/>
      <c r="B22" s="343" t="s">
        <v>47</v>
      </c>
      <c r="C22" s="32"/>
      <c r="D22" s="50" t="s">
        <v>44</v>
      </c>
      <c r="E22" s="25">
        <v>13451</v>
      </c>
      <c r="F22" s="39">
        <v>14167</v>
      </c>
      <c r="G22" s="113">
        <v>14456</v>
      </c>
      <c r="H22" s="113">
        <v>11722</v>
      </c>
      <c r="I22" s="90">
        <v>14726</v>
      </c>
    </row>
    <row r="23" spans="1:9" ht="19.5" customHeight="1">
      <c r="A23" s="36"/>
      <c r="B23" s="344"/>
      <c r="C23" s="46"/>
      <c r="D23" s="41" t="s">
        <v>45</v>
      </c>
      <c r="E23" s="26">
        <v>247433</v>
      </c>
      <c r="F23" s="40">
        <v>254845</v>
      </c>
      <c r="G23" s="114">
        <v>273078</v>
      </c>
      <c r="H23" s="114">
        <v>241689</v>
      </c>
      <c r="I23" s="117">
        <v>237715</v>
      </c>
    </row>
    <row r="24" spans="1:9" ht="19.5" customHeight="1">
      <c r="A24" s="27" t="s">
        <v>48</v>
      </c>
      <c r="B24" s="37"/>
      <c r="C24" s="27"/>
      <c r="D24" s="37"/>
      <c r="E24" s="38"/>
      <c r="F24" s="38"/>
      <c r="G24" s="38"/>
      <c r="H24" s="38"/>
      <c r="I24" s="38"/>
    </row>
  </sheetData>
  <sheetProtection/>
  <mergeCells count="11">
    <mergeCell ref="A3:D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rintOptions horizontalCentered="1"/>
  <pageMargins left="0.3937007874015748" right="0.3937007874015748" top="0.8661417322834646" bottom="0.5905511811023623" header="0.5118110236220472" footer="0.3937007874015748"/>
  <pageSetup firstPageNumber="59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2"/>
  <sheetViews>
    <sheetView showGridLines="0" view="pageBreakPreview" zoomScale="90" zoomScaleNormal="55" zoomScaleSheetLayoutView="90" workbookViewId="0" topLeftCell="A40">
      <selection activeCell="I64" sqref="I64"/>
    </sheetView>
  </sheetViews>
  <sheetFormatPr defaultColWidth="9.00390625" defaultRowHeight="13.5"/>
  <sheetData>
    <row r="2" ht="17.25">
      <c r="A2" s="76" t="s">
        <v>50</v>
      </c>
    </row>
  </sheetData>
  <sheetProtection/>
  <printOptions/>
  <pageMargins left="0.4330708661417323" right="0.1968503937007874" top="0.5511811023622047" bottom="0.3937007874015748" header="0.2755905511811024" footer="0.1968503937007874"/>
  <pageSetup firstPageNumber="60" useFirstPageNumber="1" horizontalDpi="600" verticalDpi="600" orientation="portrait" paperSize="9" scale="98" r:id="rId2"/>
  <headerFooter alignWithMargins="0">
    <oddFooter>&amp;C&amp;"ＭＳ Ｐ明朝,標準"－&amp;P－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2021-12-07T02:37:51Z</cp:lastPrinted>
  <dcterms:created xsi:type="dcterms:W3CDTF">2006-10-18T14:03:17Z</dcterms:created>
  <dcterms:modified xsi:type="dcterms:W3CDTF">2021-12-07T02:38:06Z</dcterms:modified>
  <cp:category/>
  <cp:version/>
  <cp:contentType/>
  <cp:contentStatus/>
</cp:coreProperties>
</file>