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M:\M000115000_学校支援課\K 地域クラブ活動推進室\し　市の支援事業\令和8年度補助金申請書\02_申請書データ\"/>
    </mc:Choice>
  </mc:AlternateContent>
  <xr:revisionPtr revIDLastSave="0" documentId="13_ncr:1_{D9541EFB-B553-4573-8BED-E68849048B2F}" xr6:coauthVersionLast="47" xr6:coauthVersionMax="47" xr10:uidLastSave="{00000000-0000-0000-0000-000000000000}"/>
  <bookViews>
    <workbookView xWindow="28680" yWindow="-120" windowWidth="29040" windowHeight="15720" tabRatio="739" xr2:uid="{00000000-000D-0000-FFFF-FFFF00000000}"/>
  </bookViews>
  <sheets>
    <sheet name="(別紙1－1)年間活動計画_謝金・研修受講料" sheetId="5" r:id="rId1"/>
    <sheet name="(別紙1－2)消耗品費" sheetId="13" r:id="rId2"/>
    <sheet name="(別紙2)口座情報" sheetId="8" r:id="rId3"/>
    <sheet name="(別紙3)収支予算(自動入力)" sheetId="10" r:id="rId4"/>
    <sheet name="(別紙4)概算払収支計画書" sheetId="12" r:id="rId5"/>
  </sheets>
  <definedNames>
    <definedName name="Excel_BuiltIn_Print_Area" localSheetId="4">'(別紙4)概算払収支計画書'!$A$3:$I$24</definedName>
    <definedName name="_xlnm.Print_Area" localSheetId="0">'(別紙1－1)年間活動計画_謝金・研修受講料'!$A$1:$P$56</definedName>
    <definedName name="_xlnm.Print_Area" localSheetId="1">'(別紙1－2)消耗品費'!$A$1:$N$45</definedName>
    <definedName name="_xlnm.Print_Area" localSheetId="2">'(別紙2)口座情報'!$A$1:$I$12</definedName>
    <definedName name="_xlnm.Print_Area" localSheetId="4">'(別紙4)概算払収支計画書'!$A$3:$J$30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2" l="1"/>
  <c r="D23" i="12"/>
  <c r="E23" i="12"/>
  <c r="F23" i="12"/>
  <c r="G23" i="12"/>
  <c r="H23" i="12"/>
  <c r="I23" i="12"/>
  <c r="B23" i="12"/>
  <c r="O41" i="5"/>
  <c r="O40" i="5"/>
  <c r="O34" i="5"/>
  <c r="O33" i="5"/>
  <c r="O27" i="5"/>
  <c r="O26" i="5"/>
  <c r="O20" i="5"/>
  <c r="O19" i="5"/>
  <c r="N2" i="13"/>
  <c r="B3" i="10"/>
  <c r="C3" i="8"/>
  <c r="M37"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I40" i="13"/>
  <c r="H40" i="13"/>
  <c r="L23" i="12" l="1"/>
  <c r="M11" i="13"/>
  <c r="M12" i="13"/>
  <c r="M13" i="13"/>
  <c r="M14" i="13"/>
  <c r="M15" i="13"/>
  <c r="M16" i="13"/>
  <c r="M17" i="13"/>
  <c r="M18" i="13"/>
  <c r="M19" i="13"/>
  <c r="M20" i="13"/>
  <c r="M21" i="13"/>
  <c r="M22" i="13"/>
  <c r="M23" i="13"/>
  <c r="M24" i="13"/>
  <c r="M25" i="13"/>
  <c r="M26" i="13"/>
  <c r="M27" i="13"/>
  <c r="M28" i="13"/>
  <c r="M29" i="13"/>
  <c r="M30" i="13"/>
  <c r="M31" i="13"/>
  <c r="M32" i="13"/>
  <c r="M33" i="13"/>
  <c r="M34" i="13"/>
  <c r="M35" i="13"/>
  <c r="M36" i="13"/>
  <c r="M38" i="13"/>
  <c r="M39" i="13"/>
  <c r="M10" i="13"/>
  <c r="B16" i="10"/>
  <c r="B17" i="10"/>
  <c r="C4" i="13"/>
  <c r="C7" i="12"/>
  <c r="M40" i="13" l="1"/>
  <c r="Q43" i="13" s="1"/>
  <c r="K40" i="13"/>
  <c r="N43" i="13" l="1"/>
  <c r="F51" i="5" s="1"/>
  <c r="C8" i="5"/>
  <c r="C9" i="5" s="1"/>
  <c r="D8" i="5"/>
  <c r="E8" i="5"/>
  <c r="F8" i="5"/>
  <c r="G8" i="5"/>
  <c r="H8" i="5"/>
  <c r="I8" i="5"/>
  <c r="J8" i="5"/>
  <c r="K8" i="5"/>
  <c r="L8" i="5"/>
  <c r="M8" i="5"/>
  <c r="N8" i="5"/>
  <c r="C21" i="5"/>
  <c r="D21" i="5"/>
  <c r="E21" i="5"/>
  <c r="F21" i="5"/>
  <c r="G21" i="5"/>
  <c r="H21" i="5"/>
  <c r="I21" i="5"/>
  <c r="J21" i="5"/>
  <c r="K21" i="5"/>
  <c r="L21" i="5"/>
  <c r="M21" i="5"/>
  <c r="C28" i="5"/>
  <c r="D28" i="5"/>
  <c r="E28" i="5"/>
  <c r="F28" i="5"/>
  <c r="G28" i="5"/>
  <c r="H28" i="5"/>
  <c r="I28" i="5"/>
  <c r="J28" i="5"/>
  <c r="K28" i="5"/>
  <c r="L28" i="5"/>
  <c r="M28" i="5"/>
  <c r="C35" i="5"/>
  <c r="D35" i="5"/>
  <c r="E35" i="5"/>
  <c r="F35" i="5"/>
  <c r="G35" i="5"/>
  <c r="H35" i="5"/>
  <c r="I35" i="5"/>
  <c r="J35" i="5"/>
  <c r="K35" i="5"/>
  <c r="L35" i="5"/>
  <c r="M35" i="5"/>
  <c r="C42" i="5"/>
  <c r="D42" i="5"/>
  <c r="E42" i="5"/>
  <c r="F42" i="5"/>
  <c r="G42" i="5"/>
  <c r="H42" i="5"/>
  <c r="I42" i="5"/>
  <c r="J42" i="5"/>
  <c r="K42" i="5"/>
  <c r="L42" i="5"/>
  <c r="M42" i="5"/>
  <c r="C46" i="5"/>
  <c r="D46" i="5"/>
  <c r="E46" i="5"/>
  <c r="F46" i="5"/>
  <c r="G46" i="5"/>
  <c r="H46" i="5"/>
  <c r="I46" i="5"/>
  <c r="J46" i="5"/>
  <c r="K46" i="5"/>
  <c r="L46" i="5"/>
  <c r="M46" i="5"/>
  <c r="S50" i="5"/>
  <c r="O50" i="5" s="1"/>
  <c r="B20" i="10"/>
  <c r="O42" i="5" l="1"/>
  <c r="O35" i="5"/>
  <c r="O28" i="5"/>
  <c r="O46" i="5"/>
  <c r="O21" i="5"/>
  <c r="D9" i="5"/>
  <c r="C12" i="5"/>
  <c r="C23" i="5"/>
  <c r="C30" i="5"/>
  <c r="C37" i="5"/>
  <c r="C44" i="5"/>
  <c r="B8" i="10"/>
  <c r="L12" i="12"/>
  <c r="M12" i="12"/>
  <c r="L13" i="12"/>
  <c r="M13" i="12"/>
  <c r="L14" i="12"/>
  <c r="M14" i="12"/>
  <c r="L15" i="12"/>
  <c r="M15" i="12"/>
  <c r="L16" i="12"/>
  <c r="M16" i="12"/>
  <c r="L17" i="12"/>
  <c r="M17" i="12"/>
  <c r="L18" i="12"/>
  <c r="M18" i="12"/>
  <c r="L19" i="12"/>
  <c r="M19" i="12"/>
  <c r="L20" i="12"/>
  <c r="M20" i="12"/>
  <c r="L21" i="12"/>
  <c r="M21" i="12"/>
  <c r="L22" i="12"/>
  <c r="M22" i="12"/>
  <c r="B7" i="10"/>
  <c r="B9" i="10"/>
  <c r="B15" i="10"/>
  <c r="B18" i="10" s="1"/>
  <c r="B21" i="10"/>
  <c r="B22" i="10" s="1"/>
  <c r="D12" i="5" l="1"/>
  <c r="D23" i="5"/>
  <c r="D30" i="5"/>
  <c r="D37" i="5"/>
  <c r="D44" i="5"/>
  <c r="E9" i="5"/>
  <c r="B23" i="10"/>
  <c r="J12" i="12"/>
  <c r="J13" i="12" s="1"/>
  <c r="J14" i="12" s="1"/>
  <c r="J15" i="12" s="1"/>
  <c r="J16" i="12" s="1"/>
  <c r="J17" i="12" s="1"/>
  <c r="J18" i="12" s="1"/>
  <c r="J19" i="12" s="1"/>
  <c r="J20" i="12" s="1"/>
  <c r="J21" i="12" s="1"/>
  <c r="J22" i="12" s="1"/>
  <c r="E24" i="12"/>
  <c r="M23" i="12"/>
  <c r="B24" i="12"/>
  <c r="B10" i="10"/>
  <c r="J23" i="12" l="1"/>
  <c r="J24" i="12" s="1"/>
  <c r="E12" i="5"/>
  <c r="E23" i="5"/>
  <c r="E30" i="5"/>
  <c r="E37" i="5"/>
  <c r="E44" i="5"/>
  <c r="F9" i="5"/>
  <c r="AB36" i="5"/>
  <c r="L36" i="5" s="1"/>
  <c r="AA36" i="5"/>
  <c r="K36" i="5" s="1"/>
  <c r="Y36" i="5"/>
  <c r="I36" i="5" s="1"/>
  <c r="X36" i="5"/>
  <c r="H36" i="5" s="1"/>
  <c r="W36" i="5"/>
  <c r="G36" i="5" s="1"/>
  <c r="U36" i="5"/>
  <c r="E36" i="5" s="1"/>
  <c r="T36" i="5"/>
  <c r="D36" i="5" s="1"/>
  <c r="S36" i="5"/>
  <c r="C36" i="5" s="1"/>
  <c r="Z29" i="5"/>
  <c r="J29" i="5" s="1"/>
  <c r="Y29" i="5"/>
  <c r="I29" i="5" s="1"/>
  <c r="X29" i="5"/>
  <c r="H29" i="5" s="1"/>
  <c r="W29" i="5"/>
  <c r="G29" i="5" s="1"/>
  <c r="S29" i="5"/>
  <c r="C29" i="5" s="1"/>
  <c r="AC22" i="5"/>
  <c r="M22" i="5" s="1"/>
  <c r="AB22" i="5"/>
  <c r="L22" i="5" s="1"/>
  <c r="AA22" i="5"/>
  <c r="K22" i="5" s="1"/>
  <c r="Z22" i="5"/>
  <c r="J22" i="5" s="1"/>
  <c r="Y22" i="5"/>
  <c r="I22" i="5" s="1"/>
  <c r="W22" i="5"/>
  <c r="G22" i="5" s="1"/>
  <c r="U22" i="5"/>
  <c r="E22" i="5" s="1"/>
  <c r="T22" i="5"/>
  <c r="D22" i="5" s="1"/>
  <c r="S22" i="5"/>
  <c r="C22" i="5" s="1"/>
  <c r="G9" i="5" l="1"/>
  <c r="F12" i="5"/>
  <c r="F23" i="5"/>
  <c r="F30" i="5"/>
  <c r="F37" i="5"/>
  <c r="F44" i="5"/>
  <c r="Y43" i="5"/>
  <c r="I43" i="5" s="1"/>
  <c r="I47" i="5" s="1"/>
  <c r="W43" i="5"/>
  <c r="G43" i="5" s="1"/>
  <c r="G47" i="5" s="1"/>
  <c r="Z43" i="5"/>
  <c r="J43" i="5" s="1"/>
  <c r="X43" i="5"/>
  <c r="H43" i="5" s="1"/>
  <c r="S43" i="5"/>
  <c r="C43" i="5" s="1"/>
  <c r="AA43" i="5"/>
  <c r="K43" i="5" s="1"/>
  <c r="T43" i="5"/>
  <c r="D43" i="5" s="1"/>
  <c r="AB43" i="5"/>
  <c r="L43" i="5" s="1"/>
  <c r="U43" i="5"/>
  <c r="E43" i="5" s="1"/>
  <c r="AC43" i="5"/>
  <c r="M43" i="5" s="1"/>
  <c r="V43" i="5"/>
  <c r="F43" i="5" s="1"/>
  <c r="AC36" i="5"/>
  <c r="M36" i="5" s="1"/>
  <c r="V36" i="5"/>
  <c r="F36" i="5" s="1"/>
  <c r="Z36" i="5"/>
  <c r="J36" i="5" s="1"/>
  <c r="V22" i="5"/>
  <c r="F22" i="5" s="1"/>
  <c r="O22" i="5" s="1"/>
  <c r="AA29" i="5"/>
  <c r="K29" i="5" s="1"/>
  <c r="T29" i="5"/>
  <c r="D29" i="5" s="1"/>
  <c r="AB29" i="5"/>
  <c r="L29" i="5" s="1"/>
  <c r="U29" i="5"/>
  <c r="E29" i="5" s="1"/>
  <c r="AC29" i="5"/>
  <c r="M29" i="5" s="1"/>
  <c r="X22" i="5"/>
  <c r="H22" i="5" s="1"/>
  <c r="V29" i="5"/>
  <c r="F29" i="5" s="1"/>
  <c r="O36" i="5" l="1"/>
  <c r="O29" i="5"/>
  <c r="D47" i="5"/>
  <c r="O43" i="5"/>
  <c r="K47" i="5"/>
  <c r="H47" i="5"/>
  <c r="J47" i="5"/>
  <c r="C47" i="5"/>
  <c r="M47" i="5"/>
  <c r="F47" i="5"/>
  <c r="E47" i="5"/>
  <c r="L47" i="5"/>
  <c r="H9" i="5"/>
  <c r="G12" i="5"/>
  <c r="G23" i="5"/>
  <c r="G30" i="5"/>
  <c r="G37" i="5"/>
  <c r="G44" i="5"/>
  <c r="O47" i="5" l="1"/>
  <c r="R53" i="5" s="1"/>
  <c r="H30" i="5"/>
  <c r="I9" i="5"/>
  <c r="H23" i="5"/>
  <c r="H12" i="5"/>
  <c r="H37" i="5"/>
  <c r="H44" i="5"/>
  <c r="I44" i="5" l="1"/>
  <c r="I12" i="5"/>
  <c r="I37" i="5"/>
  <c r="I30" i="5"/>
  <c r="I23" i="5"/>
  <c r="J9" i="5"/>
  <c r="J23" i="5" l="1"/>
  <c r="J30" i="5"/>
  <c r="J37" i="5"/>
  <c r="J44" i="5"/>
  <c r="J12" i="5"/>
  <c r="K9" i="5"/>
  <c r="K12" i="5" l="1"/>
  <c r="K23" i="5"/>
  <c r="K30" i="5"/>
  <c r="K37" i="5"/>
  <c r="K44" i="5"/>
  <c r="L9" i="5"/>
  <c r="L12" i="5" l="1"/>
  <c r="L23" i="5"/>
  <c r="L30" i="5"/>
  <c r="L37" i="5"/>
  <c r="L44" i="5"/>
  <c r="M9" i="5"/>
  <c r="N9" i="5" l="1"/>
  <c r="N37" i="5" s="1"/>
  <c r="O11" i="5"/>
  <c r="M12" i="5"/>
  <c r="M23" i="5"/>
  <c r="M30" i="5"/>
  <c r="M37" i="5"/>
  <c r="M44" i="5"/>
  <c r="N12" i="5" l="1"/>
  <c r="N23" i="5"/>
  <c r="N30" i="5"/>
  <c r="N44" i="5"/>
  <c r="S13" i="5"/>
  <c r="S15" i="5" s="1"/>
  <c r="O13" i="5" l="1"/>
  <c r="S53" i="5" s="1"/>
  <c r="O53" i="5" s="1"/>
  <c r="F50" i="5" s="1"/>
  <c r="F53" i="5" s="1"/>
</calcChain>
</file>

<file path=xl/sharedStrings.xml><?xml version="1.0" encoding="utf-8"?>
<sst xmlns="http://schemas.openxmlformats.org/spreadsheetml/2006/main" count="301" uniqueCount="145">
  <si>
    <t>団体名</t>
    <rPh sb="0" eb="2">
      <t>ダンタイ</t>
    </rPh>
    <rPh sb="2" eb="3">
      <t>メイ</t>
    </rPh>
    <phoneticPr fontId="1"/>
  </si>
  <si>
    <t>活動曜日・時間</t>
    <rPh sb="0" eb="2">
      <t>カツドウ</t>
    </rPh>
    <rPh sb="2" eb="4">
      <t>ヨウビ</t>
    </rPh>
    <rPh sb="5" eb="7">
      <t>ジカン</t>
    </rPh>
    <phoneticPr fontId="1"/>
  </si>
  <si>
    <t>月別活動計画</t>
    <rPh sb="0" eb="2">
      <t>ツキベツ</t>
    </rPh>
    <rPh sb="2" eb="4">
      <t>カツドウ</t>
    </rPh>
    <rPh sb="4" eb="6">
      <t>ケイカク</t>
    </rPh>
    <phoneticPr fontId="1"/>
  </si>
  <si>
    <t>4月</t>
    <rPh sb="1" eb="2">
      <t>ガツ</t>
    </rPh>
    <phoneticPr fontId="1"/>
  </si>
  <si>
    <t>回数</t>
    <rPh sb="0" eb="2">
      <t>カイスウ</t>
    </rPh>
    <phoneticPr fontId="1"/>
  </si>
  <si>
    <t>5月</t>
  </si>
  <si>
    <t>6月</t>
  </si>
  <si>
    <t>7月</t>
  </si>
  <si>
    <t>8月</t>
  </si>
  <si>
    <t>9月</t>
  </si>
  <si>
    <t>10月</t>
  </si>
  <si>
    <t>11月</t>
  </si>
  <si>
    <t>12月</t>
  </si>
  <si>
    <t>1月</t>
  </si>
  <si>
    <t>2月</t>
  </si>
  <si>
    <t>3月</t>
  </si>
  <si>
    <t>合計</t>
    <rPh sb="0" eb="2">
      <t>ゴウケイ</t>
    </rPh>
    <phoneticPr fontId="1"/>
  </si>
  <si>
    <t>月別指導計画</t>
    <rPh sb="0" eb="2">
      <t>ツキベツ</t>
    </rPh>
    <rPh sb="2" eb="4">
      <t>シドウ</t>
    </rPh>
    <rPh sb="4" eb="6">
      <t>ケイカク</t>
    </rPh>
    <phoneticPr fontId="1"/>
  </si>
  <si>
    <t>指導者氏名 1</t>
    <rPh sb="0" eb="3">
      <t>シドウシャ</t>
    </rPh>
    <rPh sb="3" eb="5">
      <t>シメイ</t>
    </rPh>
    <phoneticPr fontId="1"/>
  </si>
  <si>
    <t>指導者氏名 2</t>
    <rPh sb="0" eb="3">
      <t>シドウシャ</t>
    </rPh>
    <rPh sb="3" eb="5">
      <t>シメイ</t>
    </rPh>
    <phoneticPr fontId="1"/>
  </si>
  <si>
    <t>指導者氏名 3</t>
    <rPh sb="0" eb="3">
      <t>シドウシャ</t>
    </rPh>
    <rPh sb="3" eb="5">
      <t>シメイ</t>
    </rPh>
    <phoneticPr fontId="1"/>
  </si>
  <si>
    <t>【団体情報】</t>
    <rPh sb="1" eb="3">
      <t>ダンタイ</t>
    </rPh>
    <rPh sb="3" eb="5">
      <t>ジョウホウ</t>
    </rPh>
    <phoneticPr fontId="1"/>
  </si>
  <si>
    <t>【指導者情報】</t>
    <rPh sb="1" eb="4">
      <t>シドウシャ</t>
    </rPh>
    <rPh sb="4" eb="6">
      <t>ジョウホウ</t>
    </rPh>
    <phoneticPr fontId="1"/>
  </si>
  <si>
    <t>活動予定日数</t>
    <rPh sb="0" eb="2">
      <t>カツドウ</t>
    </rPh>
    <rPh sb="2" eb="4">
      <t>ヨテイ</t>
    </rPh>
    <rPh sb="4" eb="6">
      <t>ニッスウ</t>
    </rPh>
    <phoneticPr fontId="1"/>
  </si>
  <si>
    <t>指導者氏名 4</t>
    <rPh sb="0" eb="3">
      <t>シドウシャ</t>
    </rPh>
    <rPh sb="3" eb="5">
      <t>シメイ</t>
    </rPh>
    <phoneticPr fontId="1"/>
  </si>
  <si>
    <t>時間</t>
    <rPh sb="0" eb="2">
      <t>ジカン</t>
    </rPh>
    <phoneticPr fontId="1"/>
  </si>
  <si>
    <t>月額</t>
    <rPh sb="0" eb="2">
      <t>ゲツガク</t>
    </rPh>
    <phoneticPr fontId="1"/>
  </si>
  <si>
    <t>年額</t>
    <rPh sb="0" eb="2">
      <t>ネンガク</t>
    </rPh>
    <phoneticPr fontId="1"/>
  </si>
  <si>
    <t>※申請される月からの予定日数を記載してください</t>
    <rPh sb="1" eb="3">
      <t>シンセイ</t>
    </rPh>
    <rPh sb="6" eb="7">
      <t>ツキ</t>
    </rPh>
    <rPh sb="10" eb="12">
      <t>ヨテイ</t>
    </rPh>
    <rPh sb="12" eb="14">
      <t>ニッスウ</t>
    </rPh>
    <rPh sb="15" eb="17">
      <t>キサイ</t>
    </rPh>
    <phoneticPr fontId="1"/>
  </si>
  <si>
    <t>補助上限額</t>
    <rPh sb="0" eb="2">
      <t>ホジョ</t>
    </rPh>
    <rPh sb="2" eb="5">
      <t>ジョウゲンガク</t>
    </rPh>
    <phoneticPr fontId="1"/>
  </si>
  <si>
    <t>(単位:円)</t>
    <rPh sb="1" eb="3">
      <t>タンイ</t>
    </rPh>
    <rPh sb="4" eb="5">
      <t>エン</t>
    </rPh>
    <phoneticPr fontId="1"/>
  </si>
  <si>
    <t>(単位:人)</t>
    <rPh sb="1" eb="3">
      <t>タンイ</t>
    </rPh>
    <rPh sb="4" eb="5">
      <t>ニン</t>
    </rPh>
    <phoneticPr fontId="1"/>
  </si>
  <si>
    <t>金額
(形態ごとの単価)</t>
    <rPh sb="0" eb="2">
      <t>キンガク</t>
    </rPh>
    <rPh sb="4" eb="6">
      <t>ケイタイ</t>
    </rPh>
    <rPh sb="9" eb="11">
      <t>タンカ</t>
    </rPh>
    <phoneticPr fontId="1"/>
  </si>
  <si>
    <r>
      <rPr>
        <b/>
        <sz val="12"/>
        <color theme="1"/>
        <rFont val="游ゴシック"/>
        <family val="3"/>
        <charset val="128"/>
        <scheme val="minor"/>
      </rPr>
      <t>謝金の支払形態</t>
    </r>
    <r>
      <rPr>
        <b/>
        <sz val="11"/>
        <color theme="1"/>
        <rFont val="游ゴシック"/>
        <family val="3"/>
        <charset val="128"/>
        <scheme val="minor"/>
      </rPr>
      <t xml:space="preserve">
</t>
    </r>
    <r>
      <rPr>
        <b/>
        <sz val="8"/>
        <color theme="1"/>
        <rFont val="游ゴシック"/>
        <family val="3"/>
        <charset val="128"/>
        <scheme val="minor"/>
      </rPr>
      <t>(時間・回数・月額・年額)</t>
    </r>
    <rPh sb="0" eb="2">
      <t>シャキン</t>
    </rPh>
    <rPh sb="3" eb="5">
      <t>シハラ</t>
    </rPh>
    <rPh sb="5" eb="7">
      <t>ケイタイ</t>
    </rPh>
    <rPh sb="9" eb="11">
      <t>ジカン</t>
    </rPh>
    <rPh sb="12" eb="14">
      <t>カイスウ</t>
    </rPh>
    <rPh sb="15" eb="17">
      <t>ゲツガク</t>
    </rPh>
    <rPh sb="18" eb="20">
      <t>ネンガク</t>
    </rPh>
    <phoneticPr fontId="1"/>
  </si>
  <si>
    <t>補助金交付申請額</t>
    <rPh sb="0" eb="3">
      <t>ホジョキン</t>
    </rPh>
    <rPh sb="3" eb="5">
      <t>コウフ</t>
    </rPh>
    <rPh sb="5" eb="7">
      <t>シンセイ</t>
    </rPh>
    <rPh sb="7" eb="8">
      <t>ガク</t>
    </rPh>
    <phoneticPr fontId="1"/>
  </si>
  <si>
    <t>月別補助上限額</t>
    <rPh sb="0" eb="2">
      <t>ツキベツ</t>
    </rPh>
    <rPh sb="2" eb="4">
      <t>ホジョ</t>
    </rPh>
    <rPh sb="4" eb="7">
      <t>ジョウゲンガク</t>
    </rPh>
    <phoneticPr fontId="1"/>
  </si>
  <si>
    <t>月別交付申請額</t>
    <rPh sb="0" eb="2">
      <t>ツキベツ</t>
    </rPh>
    <rPh sb="2" eb="4">
      <t>コウフ</t>
    </rPh>
    <rPh sb="4" eb="6">
      <t>シンセイ</t>
    </rPh>
    <rPh sb="6" eb="7">
      <t>ガク</t>
    </rPh>
    <phoneticPr fontId="1"/>
  </si>
  <si>
    <t>月別支払予定額</t>
    <rPh sb="0" eb="2">
      <t>ツキベツ</t>
    </rPh>
    <rPh sb="2" eb="4">
      <t>シハラ</t>
    </rPh>
    <rPh sb="4" eb="6">
      <t>ヨテイ</t>
    </rPh>
    <rPh sb="6" eb="7">
      <t>ガク</t>
    </rPh>
    <phoneticPr fontId="1"/>
  </si>
  <si>
    <t>申請月</t>
    <rPh sb="0" eb="2">
      <t>シンセイ</t>
    </rPh>
    <rPh sb="2" eb="3">
      <t>ツキ</t>
    </rPh>
    <phoneticPr fontId="1"/>
  </si>
  <si>
    <r>
      <t xml:space="preserve">指導者人数
</t>
    </r>
    <r>
      <rPr>
        <b/>
        <sz val="11"/>
        <color rgb="FFFF0000"/>
        <rFont val="游ゴシック"/>
        <family val="3"/>
        <charset val="128"/>
        <scheme val="minor"/>
      </rPr>
      <t>(必ず入力)</t>
    </r>
    <rPh sb="0" eb="2">
      <t>シドウ</t>
    </rPh>
    <rPh sb="2" eb="3">
      <t>シャ</t>
    </rPh>
    <rPh sb="3" eb="5">
      <t>ニンズウ</t>
    </rPh>
    <rPh sb="7" eb="8">
      <t>カナラ</t>
    </rPh>
    <rPh sb="9" eb="11">
      <t>ニュウリョク</t>
    </rPh>
    <phoneticPr fontId="1"/>
  </si>
  <si>
    <t>★黄色のセルに入力してください</t>
    <rPh sb="1" eb="3">
      <t>キイロ</t>
    </rPh>
    <rPh sb="7" eb="9">
      <t>ニュウリョク</t>
    </rPh>
    <phoneticPr fontId="1"/>
  </si>
  <si>
    <t>研修受講料</t>
    <rPh sb="0" eb="2">
      <t>ケンシュウ</t>
    </rPh>
    <rPh sb="2" eb="5">
      <t>ジュコウリョウ</t>
    </rPh>
    <phoneticPr fontId="1"/>
  </si>
  <si>
    <t>研修受講料申請額</t>
    <rPh sb="0" eb="2">
      <t>ケンシュウ</t>
    </rPh>
    <rPh sb="2" eb="5">
      <t>ジュコウリョウ</t>
    </rPh>
    <rPh sb="5" eb="8">
      <t>シンセイガク</t>
    </rPh>
    <phoneticPr fontId="1"/>
  </si>
  <si>
    <t>団体名</t>
    <rPh sb="0" eb="3">
      <t>ダンタイメイ</t>
    </rPh>
    <phoneticPr fontId="1"/>
  </si>
  <si>
    <t>金融機関名</t>
    <rPh sb="0" eb="5">
      <t>キンユウキカンメイ</t>
    </rPh>
    <phoneticPr fontId="1"/>
  </si>
  <si>
    <t>金融機関コード</t>
    <rPh sb="0" eb="2">
      <t>キンユウ</t>
    </rPh>
    <rPh sb="2" eb="4">
      <t>キカン</t>
    </rPh>
    <phoneticPr fontId="1"/>
  </si>
  <si>
    <t>支店</t>
    <rPh sb="0" eb="2">
      <t>シテン</t>
    </rPh>
    <phoneticPr fontId="1"/>
  </si>
  <si>
    <t>口座名義</t>
    <rPh sb="0" eb="4">
      <t>コウザメイギ</t>
    </rPh>
    <phoneticPr fontId="1"/>
  </si>
  <si>
    <t>フリガナ</t>
    <phoneticPr fontId="1"/>
  </si>
  <si>
    <t>漢字</t>
    <rPh sb="0" eb="2">
      <t>カンジ</t>
    </rPh>
    <phoneticPr fontId="1"/>
  </si>
  <si>
    <t>本店</t>
    <rPh sb="0" eb="2">
      <t>ホンテン</t>
    </rPh>
    <phoneticPr fontId="1"/>
  </si>
  <si>
    <t>１　収入の部</t>
    <rPh sb="2" eb="4">
      <t>シュウニュウ</t>
    </rPh>
    <rPh sb="5" eb="6">
      <t>ブ</t>
    </rPh>
    <phoneticPr fontId="18"/>
  </si>
  <si>
    <t>費目</t>
    <rPh sb="0" eb="2">
      <t>ヒモク</t>
    </rPh>
    <phoneticPr fontId="1"/>
  </si>
  <si>
    <t>予算額</t>
    <rPh sb="0" eb="1">
      <t>ヨ</t>
    </rPh>
    <rPh sb="1" eb="2">
      <t>ザン</t>
    </rPh>
    <rPh sb="2" eb="3">
      <t>ガク</t>
    </rPh>
    <phoneticPr fontId="18"/>
  </si>
  <si>
    <t>付記</t>
    <rPh sb="0" eb="1">
      <t>ツキ</t>
    </rPh>
    <rPh sb="1" eb="2">
      <t>キ</t>
    </rPh>
    <phoneticPr fontId="18"/>
  </si>
  <si>
    <t>会費</t>
    <rPh sb="0" eb="2">
      <t>カイヒ</t>
    </rPh>
    <phoneticPr fontId="18"/>
  </si>
  <si>
    <t>補助金</t>
    <rPh sb="0" eb="3">
      <t>ホジョキン</t>
    </rPh>
    <phoneticPr fontId="18"/>
  </si>
  <si>
    <t>２　支出の部</t>
    <rPh sb="2" eb="4">
      <t>シシュツ</t>
    </rPh>
    <rPh sb="5" eb="6">
      <t>ブ</t>
    </rPh>
    <phoneticPr fontId="18"/>
  </si>
  <si>
    <t>【補助対象経費】</t>
    <rPh sb="1" eb="3">
      <t>ホジョ</t>
    </rPh>
    <rPh sb="3" eb="5">
      <t>タイショウ</t>
    </rPh>
    <rPh sb="5" eb="7">
      <t>ケイヒ</t>
    </rPh>
    <phoneticPr fontId="1"/>
  </si>
  <si>
    <t>指導者謝金</t>
    <rPh sb="0" eb="3">
      <t>シドウシャ</t>
    </rPh>
    <rPh sb="3" eb="5">
      <t>シャキン</t>
    </rPh>
    <phoneticPr fontId="18"/>
  </si>
  <si>
    <t>小計</t>
    <rPh sb="0" eb="2">
      <t>ショウケイ</t>
    </rPh>
    <phoneticPr fontId="1"/>
  </si>
  <si>
    <t>【補助対象外経費】</t>
    <rPh sb="1" eb="3">
      <t>ホジョ</t>
    </rPh>
    <rPh sb="3" eb="5">
      <t>タイショウ</t>
    </rPh>
    <rPh sb="5" eb="6">
      <t>ガイ</t>
    </rPh>
    <rPh sb="6" eb="8">
      <t>ケイヒ</t>
    </rPh>
    <phoneticPr fontId="1"/>
  </si>
  <si>
    <t>【別紙2】     口座情報</t>
    <rPh sb="1" eb="3">
      <t>ベッシ</t>
    </rPh>
    <rPh sb="10" eb="12">
      <t>コウザ</t>
    </rPh>
    <rPh sb="12" eb="14">
      <t>ジョウホウ</t>
    </rPh>
    <phoneticPr fontId="1"/>
  </si>
  <si>
    <t>支出　合計</t>
    <rPh sb="0" eb="2">
      <t>シシュツ</t>
    </rPh>
    <rPh sb="3" eb="5">
      <t>ゴウケイ</t>
    </rPh>
    <phoneticPr fontId="1"/>
  </si>
  <si>
    <t>収入　合計</t>
    <rPh sb="0" eb="2">
      <t>シュウニュウ</t>
    </rPh>
    <rPh sb="3" eb="5">
      <t>ゴウケイ</t>
    </rPh>
    <phoneticPr fontId="1"/>
  </si>
  <si>
    <t>【留意事項】</t>
    <rPh sb="1" eb="3">
      <t>リュウイ</t>
    </rPh>
    <rPh sb="3" eb="5">
      <t>ジコウ</t>
    </rPh>
    <phoneticPr fontId="22"/>
  </si>
  <si>
    <t>合計</t>
    <rPh sb="0" eb="2">
      <t>ゴウケイ</t>
    </rPh>
    <phoneticPr fontId="22"/>
  </si>
  <si>
    <t>小計</t>
    <rPh sb="0" eb="2">
      <t>ショウケイ</t>
    </rPh>
    <phoneticPr fontId="22"/>
  </si>
  <si>
    <t>２月</t>
  </si>
  <si>
    <t>１月</t>
  </si>
  <si>
    <t>１２月</t>
  </si>
  <si>
    <t>１１月</t>
  </si>
  <si>
    <t>１０月</t>
  </si>
  <si>
    <t>９月</t>
  </si>
  <si>
    <t>８月</t>
  </si>
  <si>
    <t>７月</t>
  </si>
  <si>
    <t>６月</t>
  </si>
  <si>
    <t>５月</t>
  </si>
  <si>
    <t>４月</t>
  </si>
  <si>
    <t>支出</t>
    <rPh sb="0" eb="2">
      <t>シシュツ</t>
    </rPh>
    <phoneticPr fontId="22"/>
  </si>
  <si>
    <t>収入</t>
    <rPh sb="0" eb="2">
      <t>シュウニュウ</t>
    </rPh>
    <phoneticPr fontId="22"/>
  </si>
  <si>
    <t>研修受講料</t>
    <rPh sb="0" eb="2">
      <t>ケンシュウ</t>
    </rPh>
    <rPh sb="2" eb="5">
      <t>ジュコウリョウ</t>
    </rPh>
    <phoneticPr fontId="22"/>
  </si>
  <si>
    <t>指導者謝金</t>
    <rPh sb="0" eb="3">
      <t>シドウシャ</t>
    </rPh>
    <rPh sb="3" eb="5">
      <t>シャキン</t>
    </rPh>
    <phoneticPr fontId="22"/>
  </si>
  <si>
    <t>補助対象外経費</t>
    <rPh sb="0" eb="2">
      <t>ホジョ</t>
    </rPh>
    <rPh sb="2" eb="4">
      <t>タイショウ</t>
    </rPh>
    <rPh sb="4" eb="5">
      <t>ガイ</t>
    </rPh>
    <rPh sb="5" eb="7">
      <t>ケイヒ</t>
    </rPh>
    <phoneticPr fontId="22"/>
  </si>
  <si>
    <t>補助対象経費</t>
    <rPh sb="0" eb="2">
      <t>ホジョ</t>
    </rPh>
    <rPh sb="2" eb="4">
      <t>タイショウ</t>
    </rPh>
    <rPh sb="4" eb="6">
      <t>ケイヒ</t>
    </rPh>
    <phoneticPr fontId="22"/>
  </si>
  <si>
    <t>補助金</t>
    <rPh sb="0" eb="3">
      <t>ホジョキン</t>
    </rPh>
    <phoneticPr fontId="22"/>
  </si>
  <si>
    <t>会費</t>
    <rPh sb="0" eb="2">
      <t>カイヒ</t>
    </rPh>
    <phoneticPr fontId="22"/>
  </si>
  <si>
    <t>収支累計</t>
    <rPh sb="0" eb="2">
      <t>シュウシ</t>
    </rPh>
    <rPh sb="2" eb="4">
      <t>ルイケイ</t>
    </rPh>
    <phoneticPr fontId="22"/>
  </si>
  <si>
    <t>月</t>
    <rPh sb="0" eb="1">
      <t>ツキ</t>
    </rPh>
    <phoneticPr fontId="22"/>
  </si>
  <si>
    <t>(単位:円)</t>
    <rPh sb="1" eb="3">
      <t>タンイ</t>
    </rPh>
    <rPh sb="4" eb="5">
      <t>エン</t>
    </rPh>
    <phoneticPr fontId="22"/>
  </si>
  <si>
    <t>　　【団体名】</t>
    <rPh sb="3" eb="5">
      <t>ダンタイ</t>
    </rPh>
    <rPh sb="5" eb="6">
      <t>メイ</t>
    </rPh>
    <phoneticPr fontId="22"/>
  </si>
  <si>
    <t>※概算払事業費収支計画書を作成すると自動で完成するので、
　入力は不要です。</t>
    <rPh sb="1" eb="3">
      <t>ガイサン</t>
    </rPh>
    <rPh sb="3" eb="4">
      <t>バラ</t>
    </rPh>
    <rPh sb="4" eb="7">
      <t>ジギョウヒ</t>
    </rPh>
    <rPh sb="7" eb="9">
      <t>シュウシ</t>
    </rPh>
    <rPh sb="9" eb="12">
      <t>ケイカクショ</t>
    </rPh>
    <rPh sb="13" eb="15">
      <t>サクセイ</t>
    </rPh>
    <rPh sb="18" eb="20">
      <t>ジドウ</t>
    </rPh>
    <rPh sb="21" eb="23">
      <t>カンセイ</t>
    </rPh>
    <rPh sb="30" eb="32">
      <t>ニュウリョク</t>
    </rPh>
    <rPh sb="33" eb="35">
      <t>フヨウ</t>
    </rPh>
    <phoneticPr fontId="1"/>
  </si>
  <si>
    <r>
      <t xml:space="preserve">支店名
</t>
    </r>
    <r>
      <rPr>
        <sz val="11"/>
        <color theme="1"/>
        <rFont val="Meiryo UI"/>
        <family val="3"/>
        <charset val="128"/>
      </rPr>
      <t>（ゆうちょ銀行は店名）</t>
    </r>
    <rPh sb="0" eb="3">
      <t>シテンメイ</t>
    </rPh>
    <rPh sb="9" eb="11">
      <t>ギンコウ</t>
    </rPh>
    <rPh sb="12" eb="14">
      <t>テンメイ</t>
    </rPh>
    <phoneticPr fontId="1"/>
  </si>
  <si>
    <r>
      <t xml:space="preserve">支店コード
</t>
    </r>
    <r>
      <rPr>
        <sz val="11"/>
        <color theme="1"/>
        <rFont val="Meiryo UI"/>
        <family val="3"/>
        <charset val="128"/>
      </rPr>
      <t>（ゆうちょ銀行は店番）</t>
    </r>
    <rPh sb="0" eb="2">
      <t>シテン</t>
    </rPh>
    <rPh sb="15" eb="16">
      <t>バン</t>
    </rPh>
    <phoneticPr fontId="1"/>
  </si>
  <si>
    <r>
      <t xml:space="preserve">口座種別
</t>
    </r>
    <r>
      <rPr>
        <sz val="11"/>
        <color theme="1"/>
        <rFont val="Meiryo UI"/>
        <family val="3"/>
        <charset val="128"/>
      </rPr>
      <t>（プルダウンから選択）</t>
    </r>
    <rPh sb="0" eb="4">
      <t>コウザシュベツ</t>
    </rPh>
    <rPh sb="13" eb="15">
      <t>センタク</t>
    </rPh>
    <phoneticPr fontId="1"/>
  </si>
  <si>
    <r>
      <rPr>
        <sz val="14"/>
        <color theme="1"/>
        <rFont val="Meiryo UI"/>
        <family val="3"/>
        <charset val="128"/>
      </rPr>
      <t>口座番号</t>
    </r>
    <r>
      <rPr>
        <sz val="12"/>
        <color theme="1"/>
        <rFont val="Meiryo UI"/>
        <family val="3"/>
        <charset val="128"/>
      </rPr>
      <t xml:space="preserve">
</t>
    </r>
    <r>
      <rPr>
        <sz val="11"/>
        <color theme="1"/>
        <rFont val="Meiryo UI"/>
        <family val="3"/>
        <charset val="128"/>
      </rPr>
      <t>（右詰め）</t>
    </r>
    <rPh sb="0" eb="4">
      <t>コウザバンゴウ</t>
    </rPh>
    <rPh sb="6" eb="8">
      <t>ミギヅ</t>
    </rPh>
    <phoneticPr fontId="1"/>
  </si>
  <si>
    <t xml:space="preserve">  </t>
    <phoneticPr fontId="1"/>
  </si>
  <si>
    <t>繰越金・その他</t>
    <rPh sb="0" eb="2">
      <t>クリコシ</t>
    </rPh>
    <rPh sb="2" eb="3">
      <t>キン</t>
    </rPh>
    <rPh sb="6" eb="7">
      <t>タ</t>
    </rPh>
    <phoneticPr fontId="1"/>
  </si>
  <si>
    <t>繰越金
その他</t>
    <rPh sb="0" eb="2">
      <t>クリコシ</t>
    </rPh>
    <rPh sb="2" eb="3">
      <t>キン</t>
    </rPh>
    <rPh sb="6" eb="7">
      <t>タ</t>
    </rPh>
    <phoneticPr fontId="22"/>
  </si>
  <si>
    <t>申請月より前に支払った指導者謝金</t>
    <rPh sb="0" eb="2">
      <t>シンセイ</t>
    </rPh>
    <rPh sb="2" eb="3">
      <t>ツキ</t>
    </rPh>
    <rPh sb="5" eb="6">
      <t>マエ</t>
    </rPh>
    <rPh sb="7" eb="9">
      <t>シハラ</t>
    </rPh>
    <rPh sb="11" eb="14">
      <t>シドウシャ</t>
    </rPh>
    <rPh sb="14" eb="16">
      <t>シャキン</t>
    </rPh>
    <phoneticPr fontId="1"/>
  </si>
  <si>
    <t>千円未満切捨て</t>
    <rPh sb="0" eb="2">
      <t>センエン</t>
    </rPh>
    <rPh sb="2" eb="4">
      <t>ミマン</t>
    </rPh>
    <rPh sb="4" eb="6">
      <t>キリス</t>
    </rPh>
    <phoneticPr fontId="1"/>
  </si>
  <si>
    <t>※補助金交付申請額は千円未満を切捨てた金額です</t>
    <rPh sb="1" eb="4">
      <t>ホジョキン</t>
    </rPh>
    <rPh sb="4" eb="6">
      <t>コウフ</t>
    </rPh>
    <rPh sb="6" eb="8">
      <t>シンセイ</t>
    </rPh>
    <rPh sb="8" eb="9">
      <t>ガク</t>
    </rPh>
    <rPh sb="10" eb="12">
      <t>センエン</t>
    </rPh>
    <rPh sb="12" eb="14">
      <t>ミマン</t>
    </rPh>
    <rPh sb="15" eb="17">
      <t>キリス</t>
    </rPh>
    <rPh sb="19" eb="21">
      <t>キンガク</t>
    </rPh>
    <phoneticPr fontId="1"/>
  </si>
  <si>
    <t>その他</t>
    <rPh sb="2" eb="3">
      <t>タ</t>
    </rPh>
    <phoneticPr fontId="22"/>
  </si>
  <si>
    <t>その他</t>
    <rPh sb="2" eb="3">
      <t>タ</t>
    </rPh>
    <phoneticPr fontId="18"/>
  </si>
  <si>
    <t>その他</t>
    <rPh sb="2" eb="3">
      <t>タ</t>
    </rPh>
    <phoneticPr fontId="1"/>
  </si>
  <si>
    <t>種目</t>
    <rPh sb="0" eb="2">
      <t>シュモク</t>
    </rPh>
    <phoneticPr fontId="1"/>
  </si>
  <si>
    <t>①</t>
    <phoneticPr fontId="1"/>
  </si>
  <si>
    <t>②</t>
    <phoneticPr fontId="1"/>
  </si>
  <si>
    <t>①＋②</t>
    <phoneticPr fontId="1"/>
  </si>
  <si>
    <t>A</t>
    <phoneticPr fontId="1"/>
  </si>
  <si>
    <t>←自動入力</t>
    <rPh sb="1" eb="3">
      <t>ジドウ</t>
    </rPh>
    <rPh sb="3" eb="5">
      <t>ニュウリョク</t>
    </rPh>
    <phoneticPr fontId="1"/>
  </si>
  <si>
    <t>消耗品費</t>
    <rPh sb="0" eb="4">
      <t>ショウモウヒンヒ</t>
    </rPh>
    <phoneticPr fontId="1"/>
  </si>
  <si>
    <t>★水色のセルに入力してください</t>
    <rPh sb="1" eb="3">
      <t>ミズイロ</t>
    </rPh>
    <rPh sb="7" eb="9">
      <t>ニュウリョク</t>
    </rPh>
    <phoneticPr fontId="1"/>
  </si>
  <si>
    <t>品名</t>
    <rPh sb="0" eb="2">
      <t>ヒンメイ</t>
    </rPh>
    <phoneticPr fontId="1"/>
  </si>
  <si>
    <t>個数</t>
    <rPh sb="0" eb="2">
      <t>コスウ</t>
    </rPh>
    <phoneticPr fontId="1"/>
  </si>
  <si>
    <t>個人に帰属するものではありません。</t>
  </si>
  <si>
    <t>NO</t>
    <phoneticPr fontId="1"/>
  </si>
  <si>
    <t>購入月</t>
    <rPh sb="0" eb="2">
      <t>コウニュウ</t>
    </rPh>
    <rPh sb="2" eb="3">
      <t>ツキ</t>
    </rPh>
    <phoneticPr fontId="1"/>
  </si>
  <si>
    <t>B</t>
    <phoneticPr fontId="1"/>
  </si>
  <si>
    <t>金額
(支払予定額)</t>
    <rPh sb="0" eb="2">
      <t>キンガク</t>
    </rPh>
    <rPh sb="4" eb="6">
      <t>シハラ</t>
    </rPh>
    <rPh sb="6" eb="8">
      <t>ヨテイ</t>
    </rPh>
    <rPh sb="8" eb="9">
      <t>ガク</t>
    </rPh>
    <phoneticPr fontId="1"/>
  </si>
  <si>
    <t>交付申請額</t>
    <rPh sb="0" eb="2">
      <t>コウフ</t>
    </rPh>
    <rPh sb="2" eb="4">
      <t>シンセイ</t>
    </rPh>
    <rPh sb="4" eb="5">
      <t>ガク</t>
    </rPh>
    <phoneticPr fontId="1"/>
  </si>
  <si>
    <t>　1　申請月の前月以前に購入したものは補助対象外です。</t>
    <rPh sb="3" eb="5">
      <t>シンセイ</t>
    </rPh>
    <rPh sb="5" eb="6">
      <t>ツキ</t>
    </rPh>
    <rPh sb="7" eb="9">
      <t>ゼンゲツ</t>
    </rPh>
    <rPh sb="9" eb="11">
      <t>イゼン</t>
    </rPh>
    <rPh sb="12" eb="14">
      <t>コウニュウ</t>
    </rPh>
    <rPh sb="19" eb="21">
      <t>ホジョ</t>
    </rPh>
    <rPh sb="21" eb="23">
      <t>タイショウ</t>
    </rPh>
    <rPh sb="23" eb="24">
      <t>ガイ</t>
    </rPh>
    <phoneticPr fontId="1"/>
  </si>
  <si>
    <t>　2　交付申請額に１円未満の端数がる場合は、切り捨てた金額です。</t>
    <phoneticPr fontId="1"/>
  </si>
  <si>
    <t>　以下の消耗品は、１品30,000円未満（税込）、かつ、地域クラブの共用の物品であり、</t>
    <rPh sb="1" eb="3">
      <t>イカ</t>
    </rPh>
    <rPh sb="4" eb="7">
      <t>ショウモウヒン</t>
    </rPh>
    <rPh sb="21" eb="23">
      <t>ゼイコ</t>
    </rPh>
    <rPh sb="28" eb="30">
      <t>チイキ</t>
    </rPh>
    <rPh sb="34" eb="36">
      <t>キョウヨウ</t>
    </rPh>
    <rPh sb="37" eb="39">
      <t>ブッピン</t>
    </rPh>
    <phoneticPr fontId="1"/>
  </si>
  <si>
    <r>
      <t xml:space="preserve">単価
</t>
    </r>
    <r>
      <rPr>
        <sz val="14"/>
        <color theme="1"/>
        <rFont val="游ゴシック"/>
        <family val="3"/>
        <charset val="128"/>
        <scheme val="minor"/>
      </rPr>
      <t>(30,000円未満)</t>
    </r>
    <rPh sb="0" eb="2">
      <t>タンカ</t>
    </rPh>
    <rPh sb="10" eb="11">
      <t>エン</t>
    </rPh>
    <rPh sb="11" eb="13">
      <t>ミマン</t>
    </rPh>
    <phoneticPr fontId="1"/>
  </si>
  <si>
    <t>※補助上限額は、100,000円です</t>
    <rPh sb="1" eb="3">
      <t>ホジョ</t>
    </rPh>
    <rPh sb="3" eb="5">
      <t>ジョウゲン</t>
    </rPh>
    <rPh sb="5" eb="6">
      <t>ガク</t>
    </rPh>
    <rPh sb="15" eb="16">
      <t>エン</t>
    </rPh>
    <phoneticPr fontId="1"/>
  </si>
  <si>
    <t>補助金交付申請額の集計</t>
    <rPh sb="0" eb="3">
      <t>ホジョキン</t>
    </rPh>
    <rPh sb="3" eb="5">
      <t>コウフ</t>
    </rPh>
    <rPh sb="5" eb="7">
      <t>シンセイ</t>
    </rPh>
    <rPh sb="7" eb="8">
      <t>ガク</t>
    </rPh>
    <rPh sb="9" eb="11">
      <t>シュウケイ</t>
    </rPh>
    <phoneticPr fontId="1"/>
  </si>
  <si>
    <t>謝金・研修受講料</t>
    <rPh sb="0" eb="2">
      <t>シャキン</t>
    </rPh>
    <rPh sb="3" eb="5">
      <t>ケンシュウ</t>
    </rPh>
    <rPh sb="5" eb="8">
      <t>ジュコウリョウ</t>
    </rPh>
    <phoneticPr fontId="1"/>
  </si>
  <si>
    <t>消耗品費</t>
    <rPh sb="0" eb="4">
      <t>ショウモウヒンヒ</t>
    </rPh>
    <phoneticPr fontId="1"/>
  </si>
  <si>
    <t>A＋B</t>
    <phoneticPr fontId="1"/>
  </si>
  <si>
    <t>合計額</t>
    <rPh sb="0" eb="2">
      <t>ゴウケイ</t>
    </rPh>
    <rPh sb="2" eb="3">
      <t>ガク</t>
    </rPh>
    <phoneticPr fontId="1"/>
  </si>
  <si>
    <t>指導者謝金合計</t>
    <rPh sb="0" eb="3">
      <t>シドウシャ</t>
    </rPh>
    <rPh sb="3" eb="5">
      <t>シャキン</t>
    </rPh>
    <rPh sb="5" eb="7">
      <t>ゴウケイ</t>
    </rPh>
    <phoneticPr fontId="1"/>
  </si>
  <si>
    <t>※研修受講料は団体が指導者に実際に支払う金額を記載してください
その額の2分の1が申請額です。ただし、補助上限額は5,000円です</t>
    <rPh sb="1" eb="3">
      <t>ケンシュウ</t>
    </rPh>
    <rPh sb="3" eb="6">
      <t>ジュコウリョウ</t>
    </rPh>
    <rPh sb="7" eb="9">
      <t>ダンタイ</t>
    </rPh>
    <rPh sb="10" eb="13">
      <t>シドウシャ</t>
    </rPh>
    <rPh sb="14" eb="16">
      <t>ジッサイ</t>
    </rPh>
    <rPh sb="17" eb="19">
      <t>シハラ</t>
    </rPh>
    <rPh sb="20" eb="22">
      <t>キンガク</t>
    </rPh>
    <rPh sb="23" eb="25">
      <t>キサイ</t>
    </rPh>
    <rPh sb="34" eb="35">
      <t>ガク</t>
    </rPh>
    <rPh sb="37" eb="38">
      <t>ブン</t>
    </rPh>
    <rPh sb="41" eb="44">
      <t>シンセイガク</t>
    </rPh>
    <rPh sb="51" eb="53">
      <t>ホジョ</t>
    </rPh>
    <rPh sb="53" eb="55">
      <t>ジョウゲン</t>
    </rPh>
    <rPh sb="55" eb="56">
      <t>ガク</t>
    </rPh>
    <rPh sb="62" eb="63">
      <t>エン</t>
    </rPh>
    <phoneticPr fontId="1"/>
  </si>
  <si>
    <t>消耗品費</t>
    <rPh sb="0" eb="3">
      <t>ショウモウヒン</t>
    </rPh>
    <rPh sb="3" eb="4">
      <t>ヒ</t>
    </rPh>
    <phoneticPr fontId="1"/>
  </si>
  <si>
    <t>申請月以降の指導者謝金</t>
    <rPh sb="0" eb="2">
      <t>シンセイ</t>
    </rPh>
    <rPh sb="2" eb="3">
      <t>ツキ</t>
    </rPh>
    <rPh sb="3" eb="5">
      <t>イコウ</t>
    </rPh>
    <rPh sb="6" eb="9">
      <t>シドウシャ</t>
    </rPh>
    <rPh sb="9" eb="11">
      <t>シャキン</t>
    </rPh>
    <phoneticPr fontId="1"/>
  </si>
  <si>
    <t>申請月以降の実際に支払う額</t>
    <rPh sb="6" eb="8">
      <t>ジッサイ</t>
    </rPh>
    <rPh sb="9" eb="11">
      <t>シハラ</t>
    </rPh>
    <rPh sb="12" eb="13">
      <t>ガク</t>
    </rPh>
    <phoneticPr fontId="1"/>
  </si>
  <si>
    <t>1. 収入と支出の合計は一致させてください</t>
    <rPh sb="3" eb="5">
      <t>シュウニュウ</t>
    </rPh>
    <rPh sb="6" eb="8">
      <t>シシュツ</t>
    </rPh>
    <rPh sb="9" eb="11">
      <t>ゴウケイ</t>
    </rPh>
    <rPh sb="12" eb="14">
      <t>イッチ</t>
    </rPh>
    <phoneticPr fontId="22"/>
  </si>
  <si>
    <t>3.申請より前の月に支払った指導者謝金は、「補助対象外経費」の指導者謝金に計上してください</t>
    <rPh sb="2" eb="4">
      <t>シンセイ</t>
    </rPh>
    <rPh sb="6" eb="7">
      <t>マエ</t>
    </rPh>
    <rPh sb="8" eb="9">
      <t>ツキ</t>
    </rPh>
    <rPh sb="10" eb="12">
      <t>シハラ</t>
    </rPh>
    <rPh sb="14" eb="17">
      <t>シドウシャ</t>
    </rPh>
    <rPh sb="17" eb="19">
      <t>シャキン</t>
    </rPh>
    <rPh sb="22" eb="24">
      <t>ホジョ</t>
    </rPh>
    <rPh sb="24" eb="26">
      <t>タイショウ</t>
    </rPh>
    <rPh sb="26" eb="27">
      <t>ガイ</t>
    </rPh>
    <rPh sb="27" eb="29">
      <t>ケイヒ</t>
    </rPh>
    <rPh sb="31" eb="34">
      <t>シドウシャ</t>
    </rPh>
    <rPh sb="34" eb="36">
      <t>シャキン</t>
    </rPh>
    <rPh sb="37" eb="39">
      <t>ケイジョウ</t>
    </rPh>
    <phoneticPr fontId="22"/>
  </si>
  <si>
    <t>【別紙1－1】                                令和８年度　年間活動計画</t>
    <rPh sb="1" eb="3">
      <t>ベッシ</t>
    </rPh>
    <rPh sb="39" eb="41">
      <t>レイワ</t>
    </rPh>
    <rPh sb="42" eb="44">
      <t>ネンド</t>
    </rPh>
    <rPh sb="45" eb="47">
      <t>ネンカン</t>
    </rPh>
    <rPh sb="47" eb="49">
      <t>カツドウ</t>
    </rPh>
    <rPh sb="49" eb="51">
      <t>ケイカク</t>
    </rPh>
    <phoneticPr fontId="1"/>
  </si>
  <si>
    <t>【別紙1－2】                    　       令和８年度　消耗品購入計画</t>
    <rPh sb="1" eb="3">
      <t>ベッシ</t>
    </rPh>
    <rPh sb="41" eb="43">
      <t>ショウモウ</t>
    </rPh>
    <rPh sb="43" eb="44">
      <t>ヒン</t>
    </rPh>
    <rPh sb="44" eb="46">
      <t>コウニュウ</t>
    </rPh>
    <rPh sb="46" eb="48">
      <t>ケイカク</t>
    </rPh>
    <phoneticPr fontId="1"/>
  </si>
  <si>
    <t>令和８年度　収支予算</t>
    <rPh sb="6" eb="8">
      <t>シュウシ</t>
    </rPh>
    <rPh sb="8" eb="10">
      <t>ヨサン</t>
    </rPh>
    <phoneticPr fontId="1"/>
  </si>
  <si>
    <t>令和８年度　概算払事業費収支計画書</t>
    <rPh sb="12" eb="14">
      <t>シュウシ</t>
    </rPh>
    <rPh sb="14" eb="17">
      <t>ケイカクショ</t>
    </rPh>
    <phoneticPr fontId="22"/>
  </si>
  <si>
    <t>（単位：円、税込）</t>
    <rPh sb="1" eb="3">
      <t>タンイ</t>
    </rPh>
    <rPh sb="4" eb="5">
      <t>エン</t>
    </rPh>
    <rPh sb="6" eb="8">
      <t>ゼイコ</t>
    </rPh>
    <phoneticPr fontId="1"/>
  </si>
  <si>
    <t>2. 補助金は概算払いの申請の翌月に計上してください　　(例:4月に概算払いの申請をした場合は5月に計上)</t>
    <rPh sb="3" eb="6">
      <t>ホジョキン</t>
    </rPh>
    <rPh sb="7" eb="9">
      <t>ガイサン</t>
    </rPh>
    <rPh sb="9" eb="10">
      <t>バラ</t>
    </rPh>
    <rPh sb="12" eb="14">
      <t>シンセイ</t>
    </rPh>
    <rPh sb="15" eb="17">
      <t>ヨクゲツ</t>
    </rPh>
    <rPh sb="18" eb="20">
      <t>ケイジョウ</t>
    </rPh>
    <rPh sb="29" eb="30">
      <t>レイ</t>
    </rPh>
    <rPh sb="32" eb="33">
      <t>ガツ</t>
    </rPh>
    <rPh sb="34" eb="36">
      <t>ガイサン</t>
    </rPh>
    <rPh sb="36" eb="37">
      <t>バラ</t>
    </rPh>
    <rPh sb="39" eb="41">
      <t>シンセイ</t>
    </rPh>
    <rPh sb="44" eb="46">
      <t>バアイ</t>
    </rPh>
    <rPh sb="48" eb="49">
      <t>ガツ</t>
    </rPh>
    <rPh sb="50" eb="52">
      <t>ケイジョウ</t>
    </rPh>
    <phoneticPr fontId="22"/>
  </si>
  <si>
    <t>4.補助対象経費（謝金、研修受講料、消耗品費等）の領収書は、5年間保管してください。</t>
    <rPh sb="2" eb="4">
      <t>ホジョ</t>
    </rPh>
    <rPh sb="4" eb="6">
      <t>タイショウ</t>
    </rPh>
    <rPh sb="6" eb="8">
      <t>ケイヒ</t>
    </rPh>
    <rPh sb="9" eb="11">
      <t>シャキン</t>
    </rPh>
    <rPh sb="12" eb="14">
      <t>ケンシュウ</t>
    </rPh>
    <rPh sb="14" eb="17">
      <t>ジュコウリョウ</t>
    </rPh>
    <rPh sb="18" eb="21">
      <t>ショウモウヒン</t>
    </rPh>
    <rPh sb="21" eb="22">
      <t>ヒ</t>
    </rPh>
    <rPh sb="22" eb="23">
      <t>トウ</t>
    </rPh>
    <rPh sb="25" eb="28">
      <t>リョウシュウショ</t>
    </rPh>
    <rPh sb="31" eb="33">
      <t>ネンカン</t>
    </rPh>
    <rPh sb="33" eb="35">
      <t>ホカン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</si>
</sst>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0\)"/>
    <numFmt numFmtId="177" formatCode="#,##0;&quot;△ &quot;#,##0"/>
  </numFmts>
  <fonts count="4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6"/>
      <color theme="1"/>
      <name val="游ゴシック"/>
      <family val="2"/>
      <charset val="128"/>
      <scheme val="minor"/>
    </font>
    <font>
      <sz val="16"/>
      <color theme="1"/>
      <name val="游ゴシック"/>
      <family val="3"/>
      <charset val="128"/>
      <scheme val="minor"/>
    </font>
    <font>
      <sz val="12"/>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18"/>
      <color theme="1"/>
      <name val="游ゴシック"/>
      <family val="3"/>
      <charset val="128"/>
      <scheme val="minor"/>
    </font>
    <font>
      <sz val="18"/>
      <color theme="1"/>
      <name val="游ゴシック"/>
      <family val="2"/>
      <charset val="128"/>
      <scheme val="minor"/>
    </font>
    <font>
      <b/>
      <sz val="12"/>
      <name val="游ゴシック"/>
      <family val="3"/>
      <charset val="128"/>
      <scheme val="minor"/>
    </font>
    <font>
      <b/>
      <sz val="11"/>
      <color rgb="FFFF0000"/>
      <name val="游ゴシック"/>
      <family val="3"/>
      <charset val="128"/>
      <scheme val="minor"/>
    </font>
    <font>
      <sz val="12"/>
      <color theme="1"/>
      <name val="HG丸ｺﾞｼｯｸM-PRO"/>
      <family val="3"/>
      <charset val="128"/>
    </font>
    <font>
      <sz val="6"/>
      <name val="ＭＳ Ｐゴシック"/>
      <family val="3"/>
      <charset val="128"/>
    </font>
    <font>
      <sz val="12"/>
      <name val="HG丸ｺﾞｼｯｸM-PRO"/>
      <family val="3"/>
      <charset val="128"/>
    </font>
    <font>
      <sz val="11"/>
      <name val="ＭＳ Ｐゴシック"/>
      <family val="3"/>
    </font>
    <font>
      <sz val="11"/>
      <name val="Meiryo UI"/>
      <family val="3"/>
      <charset val="128"/>
    </font>
    <font>
      <sz val="6"/>
      <name val="ＭＳ Ｐゴシック"/>
      <family val="3"/>
    </font>
    <font>
      <sz val="10"/>
      <name val="Arial"/>
      <family val="2"/>
    </font>
    <font>
      <sz val="10"/>
      <name val="Meiryo UI"/>
      <family val="3"/>
      <charset val="128"/>
    </font>
    <font>
      <sz val="13"/>
      <name val="Meiryo UI"/>
      <family val="3"/>
      <charset val="128"/>
    </font>
    <font>
      <sz val="13"/>
      <name val="ＭＳ Ｐゴシック"/>
      <family val="3"/>
      <charset val="128"/>
    </font>
    <font>
      <sz val="9"/>
      <name val="Meiryo UI"/>
      <family val="3"/>
      <charset val="128"/>
    </font>
    <font>
      <sz val="14"/>
      <name val="Meiryo UI"/>
      <family val="3"/>
      <charset val="128"/>
    </font>
    <font>
      <sz val="16"/>
      <name val="Meiryo UI"/>
      <family val="3"/>
      <charset val="128"/>
    </font>
    <font>
      <sz val="16"/>
      <color theme="1"/>
      <name val="Meiryo UI"/>
      <family val="3"/>
      <charset val="128"/>
    </font>
    <font>
      <sz val="12"/>
      <color theme="1"/>
      <name val="Meiryo UI"/>
      <family val="3"/>
      <charset val="128"/>
    </font>
    <font>
      <sz val="12"/>
      <name val="Meiryo UI"/>
      <family val="3"/>
      <charset val="128"/>
    </font>
    <font>
      <sz val="10"/>
      <color theme="1"/>
      <name val="Meiryo UI"/>
      <family val="3"/>
      <charset val="128"/>
    </font>
    <font>
      <sz val="9"/>
      <color theme="1"/>
      <name val="Meiryo UI"/>
      <family val="3"/>
      <charset val="128"/>
    </font>
    <font>
      <b/>
      <sz val="12"/>
      <color theme="1"/>
      <name val="Meiryo UI"/>
      <family val="3"/>
      <charset val="128"/>
    </font>
    <font>
      <sz val="26"/>
      <color theme="1"/>
      <name val="Meiryo UI"/>
      <family val="3"/>
      <charset val="128"/>
    </font>
    <font>
      <sz val="18"/>
      <color theme="1"/>
      <name val="Meiryo UI"/>
      <family val="3"/>
      <charset val="128"/>
    </font>
    <font>
      <sz val="14"/>
      <color theme="1"/>
      <name val="Meiryo UI"/>
      <family val="3"/>
      <charset val="128"/>
    </font>
    <font>
      <sz val="11"/>
      <color theme="1"/>
      <name val="Meiryo UI"/>
      <family val="3"/>
      <charset val="128"/>
    </font>
    <font>
      <sz val="12"/>
      <name val="ＭＳ Ｐゴシック"/>
      <family val="3"/>
    </font>
    <font>
      <b/>
      <sz val="22"/>
      <color theme="1"/>
      <name val="游ゴシック"/>
      <family val="3"/>
      <charset val="128"/>
      <scheme val="minor"/>
    </font>
    <font>
      <sz val="20"/>
      <color theme="1"/>
      <name val="游ゴシック"/>
      <family val="3"/>
      <charset val="128"/>
      <scheme val="minor"/>
    </font>
    <font>
      <b/>
      <sz val="15"/>
      <color theme="1"/>
      <name val="游ゴシック"/>
      <family val="3"/>
      <charset val="128"/>
      <scheme val="minor"/>
    </font>
    <font>
      <b/>
      <sz val="20"/>
      <color theme="1"/>
      <name val="游ゴシック"/>
      <family val="3"/>
      <charset val="128"/>
      <scheme val="minor"/>
    </font>
    <font>
      <sz val="16"/>
      <name val="游ゴシック"/>
      <family val="2"/>
      <charset val="128"/>
      <scheme val="minor"/>
    </font>
    <font>
      <sz val="16"/>
      <name val="游ゴシック"/>
      <family val="3"/>
      <charset val="128"/>
      <scheme val="minor"/>
    </font>
  </fonts>
  <fills count="9">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FFCC"/>
        <bgColor indexed="64"/>
      </patternFill>
    </fill>
    <fill>
      <patternFill patternType="solid">
        <fgColor theme="3" tint="0.89999084444715716"/>
        <bgColor indexed="64"/>
      </patternFill>
    </fill>
    <fill>
      <patternFill patternType="solid">
        <fgColor theme="2"/>
        <bgColor indexed="64"/>
      </patternFill>
    </fill>
  </fills>
  <borders count="7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20" fillId="0" borderId="0">
      <alignment vertical="center"/>
    </xf>
    <xf numFmtId="41" fontId="23" fillId="0" borderId="0" applyFill="0" applyBorder="0" applyAlignment="0" applyProtection="0"/>
  </cellStyleXfs>
  <cellXfs count="281">
    <xf numFmtId="0" fontId="0" fillId="0" borderId="0" xfId="0">
      <alignment vertical="center"/>
    </xf>
    <xf numFmtId="38" fontId="7" fillId="2" borderId="5" xfId="1" applyFont="1" applyFill="1" applyBorder="1" applyAlignment="1">
      <alignment horizontal="center" vertical="center"/>
    </xf>
    <xf numFmtId="0" fontId="0" fillId="3" borderId="0" xfId="0" applyFill="1">
      <alignment vertical="center"/>
    </xf>
    <xf numFmtId="0" fontId="0" fillId="0" borderId="0" xfId="0" applyProtection="1">
      <alignment vertical="center"/>
      <protection locked="0"/>
    </xf>
    <xf numFmtId="38" fontId="6" fillId="2" borderId="4" xfId="1" applyFont="1" applyFill="1" applyBorder="1" applyAlignment="1">
      <alignment horizontal="center" vertical="center"/>
    </xf>
    <xf numFmtId="38" fontId="0" fillId="0" borderId="7" xfId="1" applyFont="1" applyBorder="1">
      <alignment vertical="center"/>
    </xf>
    <xf numFmtId="38" fontId="0" fillId="3" borderId="11" xfId="1" applyFont="1" applyFill="1" applyBorder="1" applyProtection="1">
      <alignment vertical="center"/>
      <protection locked="0"/>
    </xf>
    <xf numFmtId="38" fontId="0" fillId="3" borderId="8" xfId="1" applyFont="1" applyFill="1" applyBorder="1" applyProtection="1">
      <alignment vertical="center"/>
      <protection locked="0"/>
    </xf>
    <xf numFmtId="38" fontId="0" fillId="3" borderId="14" xfId="1" applyFont="1" applyFill="1" applyBorder="1" applyProtection="1">
      <alignment vertical="center"/>
      <protection locked="0"/>
    </xf>
    <xf numFmtId="0" fontId="13" fillId="3" borderId="11" xfId="0" applyFont="1" applyFill="1" applyBorder="1" applyAlignment="1" applyProtection="1">
      <alignment horizontal="center" vertical="center"/>
      <protection locked="0"/>
    </xf>
    <xf numFmtId="38" fontId="7" fillId="2" borderId="5" xfId="1" applyFont="1" applyFill="1" applyBorder="1" applyAlignment="1" applyProtection="1">
      <alignment horizontal="center" vertical="center"/>
      <protection locked="0"/>
    </xf>
    <xf numFmtId="38" fontId="7" fillId="2" borderId="6" xfId="1" applyFont="1" applyFill="1" applyBorder="1" applyAlignment="1" applyProtection="1">
      <alignment horizontal="center" vertical="center"/>
      <protection locked="0"/>
    </xf>
    <xf numFmtId="38" fontId="0" fillId="0" borderId="7" xfId="1" applyFont="1" applyBorder="1" applyProtection="1">
      <alignment vertical="center"/>
      <protection locked="0"/>
    </xf>
    <xf numFmtId="0" fontId="0" fillId="4" borderId="0" xfId="0" applyFill="1">
      <alignment vertical="center"/>
    </xf>
    <xf numFmtId="0" fontId="8"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38" fontId="7" fillId="4" borderId="4" xfId="1" applyFont="1" applyFill="1" applyBorder="1" applyProtection="1">
      <alignment vertical="center"/>
    </xf>
    <xf numFmtId="38" fontId="6" fillId="4" borderId="5" xfId="1" applyFont="1" applyFill="1" applyBorder="1" applyAlignment="1" applyProtection="1">
      <alignment horizontal="center" vertical="center"/>
    </xf>
    <xf numFmtId="38" fontId="7" fillId="4" borderId="5" xfId="1" applyFont="1" applyFill="1" applyBorder="1" applyAlignment="1" applyProtection="1">
      <alignment horizontal="center" vertical="center"/>
    </xf>
    <xf numFmtId="38" fontId="7" fillId="4" borderId="6" xfId="1" applyFont="1" applyFill="1" applyBorder="1" applyAlignment="1" applyProtection="1">
      <alignment horizontal="center" vertical="center"/>
    </xf>
    <xf numFmtId="38" fontId="7" fillId="0" borderId="7" xfId="1" applyFont="1" applyBorder="1" applyProtection="1">
      <alignment vertical="center"/>
    </xf>
    <xf numFmtId="38" fontId="0" fillId="0" borderId="9" xfId="1" applyFont="1" applyBorder="1" applyProtection="1">
      <alignment vertical="center"/>
    </xf>
    <xf numFmtId="38" fontId="5" fillId="0" borderId="0" xfId="1" applyFont="1" applyBorder="1" applyProtection="1">
      <alignment vertical="center"/>
    </xf>
    <xf numFmtId="38" fontId="15" fillId="0" borderId="0" xfId="1" applyFont="1" applyBorder="1" applyAlignment="1" applyProtection="1">
      <alignment horizontal="center" vertical="top" wrapText="1"/>
    </xf>
    <xf numFmtId="38" fontId="9" fillId="0" borderId="0" xfId="1" applyFont="1" applyBorder="1" applyAlignment="1" applyProtection="1">
      <alignment horizontal="center" vertical="top" wrapText="1"/>
    </xf>
    <xf numFmtId="38" fontId="11" fillId="0" borderId="0" xfId="1" applyFont="1" applyBorder="1" applyAlignment="1" applyProtection="1">
      <alignment horizontal="right"/>
    </xf>
    <xf numFmtId="38" fontId="0" fillId="0" borderId="0" xfId="1" applyFont="1" applyBorder="1" applyProtection="1">
      <alignment vertical="center"/>
    </xf>
    <xf numFmtId="38" fontId="0" fillId="0" borderId="11" xfId="1" applyFont="1" applyBorder="1" applyProtection="1">
      <alignment vertical="center"/>
    </xf>
    <xf numFmtId="38" fontId="0" fillId="0" borderId="0" xfId="1" applyFont="1" applyProtection="1">
      <alignment vertical="center"/>
    </xf>
    <xf numFmtId="38" fontId="3" fillId="0" borderId="0" xfId="1" applyFont="1" applyProtection="1">
      <alignment vertical="center"/>
    </xf>
    <xf numFmtId="38" fontId="4" fillId="0" borderId="0" xfId="1" applyFont="1" applyProtection="1">
      <alignment vertical="center"/>
    </xf>
    <xf numFmtId="38" fontId="10" fillId="4" borderId="1" xfId="1" applyFont="1" applyFill="1" applyBorder="1" applyProtection="1">
      <alignment vertical="center"/>
    </xf>
    <xf numFmtId="38" fontId="6" fillId="4" borderId="12" xfId="1" applyFont="1" applyFill="1" applyBorder="1" applyAlignment="1" applyProtection="1">
      <alignment horizontal="center" vertical="center"/>
    </xf>
    <xf numFmtId="38" fontId="0" fillId="0" borderId="17" xfId="1" applyFont="1" applyBorder="1" applyProtection="1">
      <alignment vertical="center"/>
    </xf>
    <xf numFmtId="38" fontId="0" fillId="0" borderId="21" xfId="1" applyFont="1" applyBorder="1" applyProtection="1">
      <alignment vertical="center"/>
    </xf>
    <xf numFmtId="38" fontId="0" fillId="0" borderId="18" xfId="1" applyFont="1" applyBorder="1" applyProtection="1">
      <alignment vertical="center"/>
    </xf>
    <xf numFmtId="38" fontId="0" fillId="4" borderId="13" xfId="1" applyFont="1" applyFill="1" applyBorder="1" applyProtection="1">
      <alignment vertical="center"/>
    </xf>
    <xf numFmtId="38" fontId="0" fillId="4" borderId="9" xfId="1" applyFont="1" applyFill="1" applyBorder="1" applyProtection="1">
      <alignment vertical="center"/>
    </xf>
    <xf numFmtId="38" fontId="7" fillId="0" borderId="22" xfId="1" applyFont="1" applyBorder="1" applyProtection="1">
      <alignment vertical="center"/>
    </xf>
    <xf numFmtId="38" fontId="10" fillId="0" borderId="7" xfId="1" applyFont="1" applyBorder="1" applyProtection="1">
      <alignment vertical="center"/>
    </xf>
    <xf numFmtId="38" fontId="7" fillId="4" borderId="25" xfId="1" applyFont="1" applyFill="1" applyBorder="1" applyProtection="1">
      <alignment vertical="center"/>
    </xf>
    <xf numFmtId="38" fontId="0" fillId="0" borderId="14" xfId="1" applyFont="1" applyBorder="1" applyProtection="1">
      <alignment vertical="center"/>
    </xf>
    <xf numFmtId="38" fontId="10" fillId="0" borderId="27" xfId="1" applyFont="1" applyBorder="1" applyProtection="1">
      <alignment vertical="center"/>
    </xf>
    <xf numFmtId="38" fontId="0" fillId="4" borderId="8" xfId="1" applyFont="1" applyFill="1" applyBorder="1" applyProtection="1">
      <alignment vertical="center"/>
    </xf>
    <xf numFmtId="38" fontId="7" fillId="4" borderId="22" xfId="1" applyFont="1" applyFill="1" applyBorder="1" applyProtection="1">
      <alignment vertical="center"/>
    </xf>
    <xf numFmtId="38" fontId="10" fillId="4" borderId="27" xfId="1" applyFont="1" applyFill="1" applyBorder="1" applyProtection="1">
      <alignment vertical="center"/>
    </xf>
    <xf numFmtId="38" fontId="7" fillId="4" borderId="14" xfId="1" applyFont="1" applyFill="1" applyBorder="1" applyAlignment="1" applyProtection="1">
      <alignment horizontal="center" vertical="center"/>
    </xf>
    <xf numFmtId="38" fontId="0" fillId="4" borderId="14" xfId="1" applyFont="1" applyFill="1" applyBorder="1" applyProtection="1">
      <alignment vertical="center"/>
    </xf>
    <xf numFmtId="38" fontId="10" fillId="0" borderId="0" xfId="1" applyFont="1" applyBorder="1" applyProtection="1">
      <alignment vertical="center"/>
    </xf>
    <xf numFmtId="38" fontId="14" fillId="0" borderId="11" xfId="1" applyFont="1" applyBorder="1" applyProtection="1">
      <alignment vertical="center"/>
    </xf>
    <xf numFmtId="0" fontId="17" fillId="0" borderId="0" xfId="0" applyFont="1">
      <alignment vertical="center"/>
    </xf>
    <xf numFmtId="0" fontId="17" fillId="0" borderId="0" xfId="0" applyFont="1" applyAlignment="1">
      <alignment horizontal="center" vertical="center"/>
    </xf>
    <xf numFmtId="0" fontId="21" fillId="0" borderId="0" xfId="2" applyFont="1">
      <alignment vertical="center"/>
    </xf>
    <xf numFmtId="38" fontId="10" fillId="4" borderId="0" xfId="1" applyFont="1" applyFill="1" applyBorder="1" applyProtection="1">
      <alignment vertical="center"/>
    </xf>
    <xf numFmtId="38" fontId="0" fillId="4" borderId="0" xfId="1" applyFont="1" applyFill="1" applyBorder="1" applyProtection="1">
      <alignment vertical="center"/>
    </xf>
    <xf numFmtId="38" fontId="0" fillId="0" borderId="0" xfId="1" applyFont="1" applyBorder="1">
      <alignment vertical="center"/>
    </xf>
    <xf numFmtId="38" fontId="0" fillId="0" borderId="0" xfId="1" applyFont="1" applyBorder="1" applyProtection="1">
      <alignment vertical="center"/>
      <protection locked="0"/>
    </xf>
    <xf numFmtId="38" fontId="0" fillId="0" borderId="19" xfId="1" applyFont="1" applyBorder="1" applyProtection="1">
      <alignment vertical="center"/>
    </xf>
    <xf numFmtId="38" fontId="0" fillId="3" borderId="55" xfId="1" applyFont="1" applyFill="1" applyBorder="1" applyProtection="1">
      <alignment vertical="center"/>
      <protection locked="0"/>
    </xf>
    <xf numFmtId="38" fontId="0" fillId="3" borderId="20" xfId="1" applyFont="1" applyFill="1" applyBorder="1" applyProtection="1">
      <alignment vertical="center"/>
      <protection locked="0"/>
    </xf>
    <xf numFmtId="38" fontId="0" fillId="0" borderId="0" xfId="0" applyNumberFormat="1">
      <alignment vertical="center"/>
    </xf>
    <xf numFmtId="0" fontId="0" fillId="0" borderId="0" xfId="0" applyAlignment="1">
      <alignment horizontal="center" vertical="center"/>
    </xf>
    <xf numFmtId="177" fontId="25" fillId="7" borderId="34" xfId="2" applyNumberFormat="1" applyFont="1" applyFill="1" applyBorder="1" applyProtection="1">
      <alignment vertical="center"/>
      <protection locked="0"/>
    </xf>
    <xf numFmtId="177" fontId="25" fillId="7" borderId="20" xfId="2" applyNumberFormat="1" applyFont="1" applyFill="1" applyBorder="1" applyProtection="1">
      <alignment vertical="center"/>
      <protection locked="0"/>
    </xf>
    <xf numFmtId="177" fontId="25" fillId="7" borderId="34" xfId="2" applyNumberFormat="1" applyFont="1" applyFill="1" applyBorder="1" applyAlignment="1" applyProtection="1">
      <alignment vertical="center" wrapText="1"/>
      <protection locked="0"/>
    </xf>
    <xf numFmtId="177" fontId="25" fillId="7" borderId="35" xfId="2" applyNumberFormat="1" applyFont="1" applyFill="1" applyBorder="1" applyProtection="1">
      <alignment vertical="center"/>
      <protection locked="0"/>
    </xf>
    <xf numFmtId="177" fontId="25" fillId="7" borderId="14" xfId="2" applyNumberFormat="1" applyFont="1" applyFill="1" applyBorder="1" applyProtection="1">
      <alignment vertical="center"/>
      <protection locked="0"/>
    </xf>
    <xf numFmtId="177" fontId="25" fillId="7" borderId="35" xfId="2" applyNumberFormat="1" applyFont="1" applyFill="1" applyBorder="1" applyAlignment="1" applyProtection="1">
      <alignment vertical="center" wrapText="1"/>
      <protection locked="0"/>
    </xf>
    <xf numFmtId="177" fontId="25" fillId="7" borderId="28" xfId="2" applyNumberFormat="1" applyFont="1" applyFill="1" applyBorder="1" applyAlignment="1" applyProtection="1">
      <alignment vertical="center" wrapText="1"/>
      <protection locked="0"/>
    </xf>
    <xf numFmtId="177" fontId="25" fillId="7" borderId="29" xfId="2" applyNumberFormat="1" applyFont="1" applyFill="1" applyBorder="1" applyAlignment="1" applyProtection="1">
      <alignment vertical="center" wrapText="1"/>
      <protection locked="0"/>
    </xf>
    <xf numFmtId="0" fontId="41" fillId="0" borderId="0" xfId="0" applyFont="1" applyAlignment="1">
      <alignment horizontal="center" vertical="center"/>
    </xf>
    <xf numFmtId="38" fontId="10" fillId="0" borderId="11" xfId="1" applyFont="1" applyBorder="1" applyProtection="1">
      <alignment vertical="center"/>
    </xf>
    <xf numFmtId="38" fontId="0" fillId="4" borderId="60" xfId="1" applyFont="1" applyFill="1" applyBorder="1" applyProtection="1">
      <alignment vertical="center"/>
    </xf>
    <xf numFmtId="38" fontId="6" fillId="4" borderId="18" xfId="1" applyFont="1" applyFill="1" applyBorder="1" applyAlignment="1" applyProtection="1">
      <alignment horizontal="center" vertical="center"/>
    </xf>
    <xf numFmtId="38" fontId="7" fillId="4" borderId="55" xfId="1" applyFont="1" applyFill="1" applyBorder="1" applyProtection="1">
      <alignment vertical="center"/>
    </xf>
    <xf numFmtId="38" fontId="10" fillId="4" borderId="11" xfId="1" applyFont="1" applyFill="1" applyBorder="1" applyProtection="1">
      <alignment vertical="center"/>
    </xf>
    <xf numFmtId="38" fontId="0" fillId="3" borderId="60" xfId="1" applyFont="1" applyFill="1" applyBorder="1" applyProtection="1">
      <alignment vertical="center"/>
      <protection locked="0"/>
    </xf>
    <xf numFmtId="0" fontId="8" fillId="0" borderId="0" xfId="0" applyFont="1" applyAlignment="1">
      <alignment horizontal="center" vertical="center"/>
    </xf>
    <xf numFmtId="0" fontId="13" fillId="0" borderId="0" xfId="0" applyFont="1">
      <alignment vertical="center"/>
    </xf>
    <xf numFmtId="38" fontId="44" fillId="0" borderId="0" xfId="1" applyFont="1" applyBorder="1" applyProtection="1">
      <alignment vertical="center"/>
    </xf>
    <xf numFmtId="38" fontId="42" fillId="0" borderId="0" xfId="1" applyFont="1" applyBorder="1" applyProtection="1">
      <alignment vertical="center"/>
    </xf>
    <xf numFmtId="0" fontId="44" fillId="0" borderId="0" xfId="0" applyFont="1" applyAlignment="1">
      <alignment horizontal="center" vertical="center"/>
    </xf>
    <xf numFmtId="0" fontId="42" fillId="0" borderId="0" xfId="0" applyFont="1">
      <alignment vertical="center"/>
    </xf>
    <xf numFmtId="0" fontId="11" fillId="0" borderId="0" xfId="0" applyFont="1" applyAlignment="1">
      <alignment vertical="center" wrapText="1"/>
    </xf>
    <xf numFmtId="177" fontId="25" fillId="7" borderId="51" xfId="2" applyNumberFormat="1" applyFont="1" applyFill="1" applyBorder="1" applyAlignment="1" applyProtection="1">
      <alignment vertical="center" wrapText="1"/>
      <protection locked="0"/>
    </xf>
    <xf numFmtId="177" fontId="25" fillId="7" borderId="26" xfId="2" applyNumberFormat="1" applyFont="1" applyFill="1" applyBorder="1" applyAlignment="1" applyProtection="1">
      <alignment vertical="center" wrapText="1"/>
      <protection locked="0"/>
    </xf>
    <xf numFmtId="41" fontId="25" fillId="7" borderId="21" xfId="3" applyFont="1" applyFill="1" applyBorder="1" applyAlignment="1" applyProtection="1">
      <alignment vertical="center"/>
      <protection locked="0"/>
    </xf>
    <xf numFmtId="41" fontId="25" fillId="7" borderId="17" xfId="3" applyFont="1" applyFill="1" applyBorder="1" applyAlignment="1" applyProtection="1">
      <alignment vertical="center"/>
      <protection locked="0"/>
    </xf>
    <xf numFmtId="177" fontId="25" fillId="7" borderId="22" xfId="2" applyNumberFormat="1" applyFont="1" applyFill="1" applyBorder="1" applyAlignment="1" applyProtection="1">
      <alignment vertical="center" wrapText="1"/>
      <protection locked="0"/>
    </xf>
    <xf numFmtId="0" fontId="43" fillId="0" borderId="0" xfId="0" applyFont="1" applyAlignment="1">
      <alignment vertical="center" wrapText="1"/>
    </xf>
    <xf numFmtId="38" fontId="7" fillId="0" borderId="35" xfId="1" applyFont="1" applyBorder="1" applyProtection="1">
      <alignment vertical="center"/>
    </xf>
    <xf numFmtId="38" fontId="7" fillId="0" borderId="34" xfId="1" applyFont="1" applyBorder="1" applyProtection="1">
      <alignment vertical="center"/>
    </xf>
    <xf numFmtId="38" fontId="10" fillId="4" borderId="7" xfId="1" applyFont="1" applyFill="1" applyBorder="1" applyProtection="1">
      <alignment vertical="center"/>
    </xf>
    <xf numFmtId="38" fontId="7" fillId="4" borderId="35" xfId="1" applyFont="1" applyFill="1" applyBorder="1" applyProtection="1">
      <alignment vertical="center"/>
    </xf>
    <xf numFmtId="0" fontId="4" fillId="0" borderId="14" xfId="0" applyFont="1" applyBorder="1" applyAlignment="1">
      <alignment horizontal="center" vertical="center"/>
    </xf>
    <xf numFmtId="0" fontId="4" fillId="0" borderId="60" xfId="0" applyFont="1" applyBorder="1" applyAlignment="1">
      <alignment horizontal="center" vertical="center"/>
    </xf>
    <xf numFmtId="0" fontId="4" fillId="0" borderId="59" xfId="0" applyFont="1" applyBorder="1" applyAlignment="1">
      <alignment horizontal="center" vertical="center"/>
    </xf>
    <xf numFmtId="0" fontId="4" fillId="0" borderId="59" xfId="0" applyFont="1" applyBorder="1">
      <alignment vertical="center"/>
    </xf>
    <xf numFmtId="38" fontId="4" fillId="0" borderId="59" xfId="1" applyFont="1" applyBorder="1" applyAlignment="1" applyProtection="1">
      <alignment vertical="center"/>
    </xf>
    <xf numFmtId="177" fontId="29" fillId="0" borderId="0" xfId="2" applyNumberFormat="1" applyFont="1">
      <alignment vertical="center"/>
    </xf>
    <xf numFmtId="0" fontId="30" fillId="0" borderId="0" xfId="0" applyFont="1">
      <alignment vertical="center"/>
    </xf>
    <xf numFmtId="0" fontId="4" fillId="3" borderId="14" xfId="0" applyFont="1" applyFill="1" applyBorder="1" applyProtection="1">
      <alignment vertical="center"/>
      <protection locked="0"/>
    </xf>
    <xf numFmtId="38" fontId="4" fillId="3" borderId="14" xfId="1" applyFont="1" applyFill="1" applyBorder="1" applyAlignment="1" applyProtection="1">
      <alignment vertical="center"/>
      <protection locked="0"/>
    </xf>
    <xf numFmtId="0" fontId="4" fillId="3" borderId="60" xfId="0" applyFont="1" applyFill="1" applyBorder="1" applyProtection="1">
      <alignment vertical="center"/>
      <protection locked="0"/>
    </xf>
    <xf numFmtId="38" fontId="4" fillId="3" borderId="60" xfId="1" applyFont="1" applyFill="1" applyBorder="1" applyAlignment="1" applyProtection="1">
      <alignment vertical="center"/>
      <protection locked="0"/>
    </xf>
    <xf numFmtId="0" fontId="45" fillId="0" borderId="0" xfId="0" applyFont="1">
      <alignment vertical="center"/>
    </xf>
    <xf numFmtId="0" fontId="46" fillId="0" borderId="0" xfId="0" applyFont="1" applyAlignment="1">
      <alignment horizontal="right" vertical="center"/>
    </xf>
    <xf numFmtId="0" fontId="37" fillId="0" borderId="0" xfId="0" applyFont="1" applyAlignment="1">
      <alignment horizontal="center" vertical="center"/>
    </xf>
    <xf numFmtId="0" fontId="31" fillId="0" borderId="0" xfId="0" applyFont="1">
      <alignment vertical="center"/>
    </xf>
    <xf numFmtId="0" fontId="38" fillId="0" borderId="14" xfId="0" applyFont="1" applyBorder="1" applyAlignment="1">
      <alignment horizontal="center" vertical="center"/>
    </xf>
    <xf numFmtId="0" fontId="31" fillId="5" borderId="14" xfId="0" applyFont="1" applyFill="1" applyBorder="1" applyProtection="1">
      <alignment vertical="center"/>
      <protection locked="0"/>
    </xf>
    <xf numFmtId="0" fontId="30" fillId="0" borderId="0" xfId="0" applyFont="1" applyAlignment="1">
      <alignment horizontal="center" vertical="center"/>
    </xf>
    <xf numFmtId="0" fontId="28" fillId="0" borderId="30" xfId="2" applyFont="1" applyBorder="1">
      <alignment vertical="center"/>
    </xf>
    <xf numFmtId="0" fontId="28" fillId="0" borderId="0" xfId="2" applyFont="1" applyAlignment="1">
      <alignment vertical="center" shrinkToFit="1"/>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32" fillId="0" borderId="32" xfId="0" applyFont="1" applyBorder="1" applyAlignment="1">
      <alignment horizontal="center" vertical="center"/>
    </xf>
    <xf numFmtId="0" fontId="32" fillId="0" borderId="33" xfId="0" applyFont="1" applyBorder="1" applyAlignment="1">
      <alignment horizontal="center" vertical="center"/>
    </xf>
    <xf numFmtId="0" fontId="19" fillId="0" borderId="0" xfId="0" applyFont="1" applyAlignment="1">
      <alignment horizontal="center" vertical="center"/>
    </xf>
    <xf numFmtId="0" fontId="32" fillId="0" borderId="34" xfId="0" applyFont="1" applyBorder="1" applyAlignment="1">
      <alignment horizontal="center" vertical="center"/>
    </xf>
    <xf numFmtId="176" fontId="31" fillId="0" borderId="20" xfId="0" applyNumberFormat="1" applyFont="1" applyBorder="1">
      <alignment vertical="center"/>
    </xf>
    <xf numFmtId="0" fontId="33" fillId="0" borderId="21" xfId="0" applyFont="1" applyBorder="1" applyAlignment="1">
      <alignment horizontal="left" vertical="center" wrapText="1"/>
    </xf>
    <xf numFmtId="0" fontId="32" fillId="0" borderId="35" xfId="0" applyFont="1" applyBorder="1" applyAlignment="1">
      <alignment horizontal="center" vertical="center"/>
    </xf>
    <xf numFmtId="176" fontId="31" fillId="0" borderId="14" xfId="0" applyNumberFormat="1" applyFont="1" applyBorder="1">
      <alignment vertical="center"/>
    </xf>
    <xf numFmtId="0" fontId="34" fillId="0" borderId="36" xfId="0" applyFont="1" applyBorder="1" applyAlignment="1">
      <alignment horizontal="left" vertical="center" wrapText="1"/>
    </xf>
    <xf numFmtId="0" fontId="32" fillId="0" borderId="37" xfId="0" applyFont="1" applyBorder="1" applyAlignment="1">
      <alignment horizontal="center" vertical="center"/>
    </xf>
    <xf numFmtId="176" fontId="31" fillId="0" borderId="38" xfId="0" applyNumberFormat="1" applyFont="1" applyBorder="1">
      <alignment vertical="center"/>
    </xf>
    <xf numFmtId="0" fontId="31" fillId="0" borderId="39" xfId="0" applyFont="1" applyBorder="1" applyAlignment="1">
      <alignment horizontal="center" vertical="center"/>
    </xf>
    <xf numFmtId="0" fontId="31" fillId="0" borderId="40" xfId="0" applyFont="1" applyBorder="1" applyAlignment="1">
      <alignment horizontal="center" vertical="center"/>
    </xf>
    <xf numFmtId="176" fontId="31" fillId="0" borderId="41" xfId="0" applyNumberFormat="1" applyFont="1" applyBorder="1">
      <alignment vertical="center"/>
    </xf>
    <xf numFmtId="0" fontId="31" fillId="0" borderId="42" xfId="0" applyFont="1" applyBorder="1">
      <alignment vertical="center"/>
    </xf>
    <xf numFmtId="176" fontId="31" fillId="0" borderId="0" xfId="0" applyNumberFormat="1" applyFont="1">
      <alignment vertical="center"/>
    </xf>
    <xf numFmtId="0" fontId="34" fillId="0" borderId="17" xfId="0" applyFont="1" applyBorder="1" applyAlignment="1">
      <alignment vertical="center" wrapText="1"/>
    </xf>
    <xf numFmtId="0" fontId="34" fillId="0" borderId="21" xfId="0" applyFont="1" applyBorder="1">
      <alignment vertical="center"/>
    </xf>
    <xf numFmtId="0" fontId="34" fillId="0" borderId="17" xfId="0" applyFont="1" applyBorder="1">
      <alignment vertical="center"/>
    </xf>
    <xf numFmtId="0" fontId="27" fillId="0" borderId="46" xfId="0" applyFont="1" applyBorder="1" applyAlignment="1">
      <alignment horizontal="left" vertical="center"/>
    </xf>
    <xf numFmtId="0" fontId="31" fillId="0" borderId="17" xfId="0" applyFont="1" applyBorder="1">
      <alignment vertical="center"/>
    </xf>
    <xf numFmtId="0" fontId="34" fillId="0" borderId="39" xfId="0" applyFont="1" applyBorder="1">
      <alignment vertical="center"/>
    </xf>
    <xf numFmtId="0" fontId="17" fillId="0" borderId="0" xfId="0" applyFont="1" applyAlignment="1">
      <alignment horizontal="left" vertical="center" wrapText="1"/>
    </xf>
    <xf numFmtId="0" fontId="21" fillId="0" borderId="0" xfId="2" applyFont="1" applyAlignment="1">
      <alignment horizontal="center" vertical="center"/>
    </xf>
    <xf numFmtId="0" fontId="28" fillId="0" borderId="0" xfId="2" applyFont="1" applyAlignment="1">
      <alignment horizontal="center" vertical="center"/>
    </xf>
    <xf numFmtId="0" fontId="28" fillId="0" borderId="0" xfId="2" applyFont="1" applyAlignment="1">
      <alignment horizontal="center" vertical="center" shrinkToFit="1"/>
    </xf>
    <xf numFmtId="0" fontId="27" fillId="0" borderId="40" xfId="2" applyFont="1" applyBorder="1" applyAlignment="1">
      <alignment horizontal="center" vertical="center"/>
    </xf>
    <xf numFmtId="0" fontId="27" fillId="0" borderId="57" xfId="2" applyFont="1" applyBorder="1" applyAlignment="1">
      <alignment horizontal="center" vertical="center"/>
    </xf>
    <xf numFmtId="0" fontId="24" fillId="0" borderId="42" xfId="2" applyFont="1" applyBorder="1" applyAlignment="1">
      <alignment horizontal="center" vertical="center"/>
    </xf>
    <xf numFmtId="0" fontId="25" fillId="0" borderId="45" xfId="2" applyFont="1" applyBorder="1" applyAlignment="1">
      <alignment horizontal="center" vertical="center"/>
    </xf>
    <xf numFmtId="177" fontId="25" fillId="0" borderId="50" xfId="2" applyNumberFormat="1" applyFont="1" applyBorder="1">
      <alignment vertical="center"/>
    </xf>
    <xf numFmtId="177" fontId="21" fillId="0" borderId="0" xfId="2" applyNumberFormat="1" applyFont="1">
      <alignment vertical="center"/>
    </xf>
    <xf numFmtId="0" fontId="25" fillId="0" borderId="22" xfId="2" applyFont="1" applyBorder="1" applyAlignment="1">
      <alignment horizontal="center" vertical="center"/>
    </xf>
    <xf numFmtId="177" fontId="25" fillId="0" borderId="49" xfId="2" applyNumberFormat="1" applyFont="1" applyBorder="1">
      <alignment vertical="center"/>
    </xf>
    <xf numFmtId="177" fontId="25" fillId="0" borderId="58" xfId="2" applyNumberFormat="1" applyFont="1" applyBorder="1">
      <alignment vertical="center"/>
    </xf>
    <xf numFmtId="0" fontId="25" fillId="0" borderId="48" xfId="2" applyFont="1" applyBorder="1" applyAlignment="1">
      <alignment horizontal="center" vertical="center"/>
    </xf>
    <xf numFmtId="38" fontId="25" fillId="0" borderId="47" xfId="1" applyFont="1" applyBorder="1" applyProtection="1">
      <alignment vertical="center"/>
    </xf>
    <xf numFmtId="41" fontId="24" fillId="0" borderId="0" xfId="3" applyFont="1" applyBorder="1" applyAlignment="1" applyProtection="1">
      <alignment vertical="center"/>
    </xf>
    <xf numFmtId="0" fontId="20" fillId="0" borderId="0" xfId="2" applyAlignment="1">
      <alignment horizontal="center" vertical="center"/>
    </xf>
    <xf numFmtId="0" fontId="20" fillId="0" borderId="0" xfId="2">
      <alignment vertical="center"/>
    </xf>
    <xf numFmtId="0" fontId="10" fillId="0" borderId="0" xfId="0" applyFont="1">
      <alignment vertical="center"/>
    </xf>
    <xf numFmtId="0" fontId="0" fillId="0" borderId="0" xfId="0" applyAlignment="1">
      <alignment horizontal="right" vertical="center"/>
    </xf>
    <xf numFmtId="0" fontId="13" fillId="0" borderId="11" xfId="0" applyFont="1" applyBorder="1" applyAlignment="1">
      <alignment horizontal="center" vertical="center"/>
    </xf>
    <xf numFmtId="38" fontId="7" fillId="8" borderId="5" xfId="1" applyFont="1" applyFill="1" applyBorder="1" applyAlignment="1" applyProtection="1">
      <alignment horizontal="center" vertical="center"/>
    </xf>
    <xf numFmtId="38" fontId="0" fillId="8" borderId="8" xfId="1" applyFont="1" applyFill="1" applyBorder="1" applyProtection="1">
      <alignment vertical="center"/>
    </xf>
    <xf numFmtId="38" fontId="0" fillId="8" borderId="19" xfId="1" applyFont="1" applyFill="1" applyBorder="1" applyProtection="1">
      <alignment vertical="center"/>
    </xf>
    <xf numFmtId="38" fontId="0" fillId="8" borderId="13" xfId="1" applyFont="1" applyFill="1" applyBorder="1" applyProtection="1">
      <alignment vertical="center"/>
    </xf>
    <xf numFmtId="38" fontId="0" fillId="8" borderId="14" xfId="1" applyFont="1" applyFill="1" applyBorder="1" applyProtection="1">
      <alignment vertical="center"/>
    </xf>
    <xf numFmtId="38" fontId="0" fillId="8" borderId="20" xfId="1" applyFont="1" applyFill="1" applyBorder="1" applyProtection="1">
      <alignment vertical="center"/>
    </xf>
    <xf numFmtId="38" fontId="7" fillId="8" borderId="14" xfId="1" applyFont="1" applyFill="1" applyBorder="1" applyAlignment="1" applyProtection="1">
      <alignment horizontal="center" vertical="center"/>
    </xf>
    <xf numFmtId="38" fontId="0" fillId="8" borderId="26" xfId="1" applyFont="1" applyFill="1" applyBorder="1" applyProtection="1">
      <alignment vertical="center"/>
    </xf>
    <xf numFmtId="177" fontId="25" fillId="0" borderId="71" xfId="2" applyNumberFormat="1" applyFont="1" applyBorder="1">
      <alignment vertical="center"/>
    </xf>
    <xf numFmtId="0" fontId="25" fillId="0" borderId="73" xfId="2" applyFont="1" applyBorder="1" applyAlignment="1">
      <alignment horizontal="center" vertical="center"/>
    </xf>
    <xf numFmtId="177" fontId="25" fillId="0" borderId="73" xfId="2" applyNumberFormat="1" applyFont="1" applyBorder="1">
      <alignment vertical="center"/>
    </xf>
    <xf numFmtId="177" fontId="25" fillId="0" borderId="74" xfId="2" applyNumberFormat="1" applyFont="1" applyBorder="1">
      <alignment vertical="center"/>
    </xf>
    <xf numFmtId="38" fontId="25" fillId="0" borderId="72" xfId="1" applyFont="1" applyBorder="1" applyProtection="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Alignment="1">
      <alignment horizontal="left" vertical="center"/>
    </xf>
    <xf numFmtId="0" fontId="13" fillId="0" borderId="24" xfId="0" applyFont="1" applyBorder="1" applyAlignment="1">
      <alignment horizontal="left" vertical="center"/>
    </xf>
    <xf numFmtId="38" fontId="0" fillId="3" borderId="23" xfId="1" applyFont="1" applyFill="1" applyBorder="1" applyAlignment="1" applyProtection="1">
      <alignment horizontal="center" vertical="center" wrapText="1"/>
      <protection locked="0"/>
    </xf>
    <xf numFmtId="38" fontId="0" fillId="3" borderId="2" xfId="1" applyFont="1" applyFill="1" applyBorder="1" applyAlignment="1" applyProtection="1">
      <alignment horizontal="center" vertical="center" wrapText="1"/>
      <protection locked="0"/>
    </xf>
    <xf numFmtId="38" fontId="0" fillId="3" borderId="3" xfId="1" applyFont="1" applyFill="1" applyBorder="1" applyAlignment="1" applyProtection="1">
      <alignment horizontal="center" vertical="center" wrapText="1"/>
      <protection locked="0"/>
    </xf>
    <xf numFmtId="38" fontId="11" fillId="0" borderId="1" xfId="1" applyFont="1" applyBorder="1" applyAlignment="1" applyProtection="1">
      <alignment horizontal="center" vertical="center" wrapText="1"/>
    </xf>
    <xf numFmtId="38" fontId="11" fillId="0" borderId="56" xfId="1" applyFont="1" applyBorder="1" applyAlignment="1" applyProtection="1">
      <alignment horizontal="center" vertical="center" wrapText="1"/>
    </xf>
    <xf numFmtId="38" fontId="0" fillId="3" borderId="23" xfId="1" applyFont="1" applyFill="1" applyBorder="1" applyAlignment="1" applyProtection="1">
      <alignment horizontal="center" vertical="center"/>
      <protection locked="0"/>
    </xf>
    <xf numFmtId="38" fontId="0" fillId="3" borderId="3" xfId="1" applyFont="1" applyFill="1" applyBorder="1" applyAlignment="1" applyProtection="1">
      <alignment horizontal="center" vertical="center"/>
      <protection locked="0"/>
    </xf>
    <xf numFmtId="38" fontId="9" fillId="0" borderId="1" xfId="1" applyFont="1" applyBorder="1" applyAlignment="1" applyProtection="1">
      <alignment horizontal="center" vertical="center" wrapText="1"/>
    </xf>
    <xf numFmtId="38" fontId="9" fillId="0" borderId="56" xfId="1" applyFont="1" applyBorder="1" applyAlignment="1" applyProtection="1">
      <alignment horizontal="center" vertical="center" wrapText="1"/>
    </xf>
    <xf numFmtId="38" fontId="8" fillId="0" borderId="1" xfId="1" applyFont="1" applyBorder="1" applyAlignment="1" applyProtection="1">
      <alignment horizontal="center" vertical="center" wrapText="1"/>
    </xf>
    <xf numFmtId="38" fontId="8" fillId="0" borderId="3" xfId="1" applyFont="1" applyBorder="1" applyAlignment="1" applyProtection="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3" borderId="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38" fontId="8" fillId="0" borderId="1" xfId="1" applyFont="1" applyBorder="1" applyAlignment="1" applyProtection="1">
      <alignment horizontal="center" vertical="center"/>
    </xf>
    <xf numFmtId="38" fontId="8" fillId="0" borderId="3" xfId="1" applyFont="1" applyBorder="1" applyAlignment="1" applyProtection="1">
      <alignment horizontal="center" vertical="center"/>
    </xf>
    <xf numFmtId="0" fontId="8" fillId="0" borderId="26" xfId="0" applyFont="1" applyBorder="1" applyAlignment="1">
      <alignment horizontal="center" vertical="center"/>
    </xf>
    <xf numFmtId="0" fontId="8" fillId="0" borderId="28" xfId="0" applyFont="1" applyBorder="1" applyAlignment="1">
      <alignment horizontal="center" vertical="center"/>
    </xf>
    <xf numFmtId="0" fontId="8" fillId="0" borderId="18" xfId="0" applyFont="1" applyBorder="1" applyAlignment="1">
      <alignment horizontal="center" vertical="center"/>
    </xf>
    <xf numFmtId="0" fontId="11" fillId="6" borderId="16" xfId="0" applyFont="1" applyFill="1" applyBorder="1" applyAlignment="1">
      <alignment horizontal="righ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38" fontId="44" fillId="0" borderId="1" xfId="0" applyNumberFormat="1" applyFont="1" applyBorder="1">
      <alignment vertical="center"/>
    </xf>
    <xf numFmtId="0" fontId="44" fillId="0" borderId="2" xfId="0" applyFont="1" applyBorder="1">
      <alignment vertical="center"/>
    </xf>
    <xf numFmtId="0" fontId="44" fillId="0" borderId="3" xfId="0" applyFont="1" applyBorder="1">
      <alignment vertical="center"/>
    </xf>
    <xf numFmtId="0" fontId="11" fillId="6" borderId="0" xfId="0" applyFont="1" applyFill="1" applyAlignment="1">
      <alignment horizontal="center" vertical="center" wrapText="1"/>
    </xf>
    <xf numFmtId="0" fontId="44" fillId="0" borderId="63" xfId="0" applyFont="1" applyBorder="1" applyAlignment="1">
      <alignment horizontal="center" vertical="center"/>
    </xf>
    <xf numFmtId="0" fontId="44" fillId="0" borderId="64" xfId="0" applyFont="1" applyBorder="1" applyAlignment="1">
      <alignment horizontal="center" vertical="center"/>
    </xf>
    <xf numFmtId="0" fontId="44" fillId="0" borderId="65" xfId="0" applyFont="1" applyBorder="1" applyAlignment="1">
      <alignment horizontal="center" vertical="center"/>
    </xf>
    <xf numFmtId="38" fontId="44" fillId="0" borderId="66" xfId="1" applyFont="1" applyBorder="1" applyAlignment="1">
      <alignment vertical="center"/>
    </xf>
    <xf numFmtId="38" fontId="44" fillId="0" borderId="64" xfId="1" applyFont="1" applyBorder="1" applyAlignment="1">
      <alignment vertical="center"/>
    </xf>
    <xf numFmtId="38" fontId="44" fillId="0" borderId="67" xfId="1" applyFont="1" applyBorder="1" applyAlignment="1">
      <alignment vertical="center"/>
    </xf>
    <xf numFmtId="0" fontId="4" fillId="0" borderId="59" xfId="0" applyFont="1" applyBorder="1" applyAlignment="1">
      <alignment horizontal="center" vertical="center"/>
    </xf>
    <xf numFmtId="38" fontId="4" fillId="0" borderId="59" xfId="1" applyFont="1" applyBorder="1" applyAlignment="1" applyProtection="1">
      <alignment vertical="center"/>
    </xf>
    <xf numFmtId="0" fontId="4" fillId="3" borderId="14" xfId="0" applyFont="1" applyFill="1" applyBorder="1" applyAlignment="1" applyProtection="1">
      <alignment horizontal="left" vertical="center"/>
      <protection locked="0"/>
    </xf>
    <xf numFmtId="38" fontId="4" fillId="0" borderId="14" xfId="1" applyFont="1" applyBorder="1" applyAlignment="1" applyProtection="1">
      <alignment vertical="center"/>
    </xf>
    <xf numFmtId="38" fontId="4" fillId="0" borderId="14" xfId="1" applyFont="1" applyFill="1" applyBorder="1" applyAlignment="1" applyProtection="1">
      <alignment vertical="center" wrapText="1"/>
    </xf>
    <xf numFmtId="0" fontId="4" fillId="3" borderId="60" xfId="0" applyFont="1" applyFill="1" applyBorder="1" applyAlignment="1" applyProtection="1">
      <alignment horizontal="left" vertical="center"/>
      <protection locked="0"/>
    </xf>
    <xf numFmtId="38" fontId="4" fillId="3" borderId="26" xfId="1" applyFont="1" applyFill="1" applyBorder="1" applyAlignment="1" applyProtection="1">
      <alignment vertical="center"/>
      <protection locked="0"/>
    </xf>
    <xf numFmtId="38" fontId="4" fillId="3" borderId="18" xfId="1" applyFont="1" applyFill="1" applyBorder="1" applyAlignment="1" applyProtection="1">
      <alignment vertical="center"/>
      <protection locked="0"/>
    </xf>
    <xf numFmtId="38" fontId="4" fillId="0" borderId="61" xfId="1" applyFont="1" applyBorder="1" applyAlignment="1" applyProtection="1">
      <alignment vertical="center"/>
    </xf>
    <xf numFmtId="38" fontId="4" fillId="0" borderId="62" xfId="1" applyFont="1" applyBorder="1" applyAlignment="1" applyProtection="1">
      <alignment vertical="center"/>
    </xf>
    <xf numFmtId="0" fontId="11" fillId="6" borderId="0" xfId="0" applyFont="1" applyFill="1">
      <alignment vertical="center"/>
    </xf>
    <xf numFmtId="0" fontId="4" fillId="0" borderId="14" xfId="0" applyFont="1" applyBorder="1" applyAlignment="1">
      <alignment horizontal="center" vertic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8" fillId="0" borderId="14" xfId="0" applyFont="1" applyBorder="1" applyAlignment="1">
      <alignment horizontal="center" vertical="center"/>
    </xf>
    <xf numFmtId="0" fontId="3" fillId="0" borderId="2" xfId="0" applyFont="1" applyBorder="1" applyAlignment="1">
      <alignment horizontal="center" vertical="center"/>
    </xf>
    <xf numFmtId="0" fontId="4" fillId="0" borderId="26" xfId="0" applyFont="1" applyBorder="1" applyAlignment="1">
      <alignment horizontal="center" vertical="center" wrapText="1"/>
    </xf>
    <xf numFmtId="0" fontId="4" fillId="0" borderId="18" xfId="0" applyFont="1" applyBorder="1" applyAlignment="1">
      <alignment horizontal="center" vertical="center"/>
    </xf>
    <xf numFmtId="0" fontId="38" fillId="0" borderId="14" xfId="0" applyFont="1" applyBorder="1" applyAlignment="1">
      <alignment horizontal="center" vertical="center" wrapText="1"/>
    </xf>
    <xf numFmtId="0" fontId="38" fillId="0" borderId="14" xfId="0" applyFont="1" applyBorder="1" applyAlignment="1">
      <alignment horizontal="center" vertical="center"/>
    </xf>
    <xf numFmtId="0" fontId="31" fillId="5" borderId="14" xfId="0" applyFont="1" applyFill="1" applyBorder="1" applyAlignment="1" applyProtection="1">
      <alignment horizontal="center" vertical="center"/>
      <protection locked="0"/>
    </xf>
    <xf numFmtId="0" fontId="36" fillId="0" borderId="0" xfId="0" applyFont="1" applyAlignment="1">
      <alignment horizontal="left" vertical="center"/>
    </xf>
    <xf numFmtId="0" fontId="37" fillId="0" borderId="14" xfId="0" applyFont="1" applyBorder="1" applyAlignment="1">
      <alignment horizontal="center" vertical="center" shrinkToFit="1"/>
    </xf>
    <xf numFmtId="0" fontId="31" fillId="0" borderId="29" xfId="0" applyFont="1" applyBorder="1" applyAlignment="1">
      <alignment horizontal="center" vertical="center"/>
    </xf>
    <xf numFmtId="0" fontId="31" fillId="5" borderId="26" xfId="0" applyFont="1" applyFill="1" applyBorder="1" applyAlignment="1" applyProtection="1">
      <alignment horizontal="center" vertical="center"/>
      <protection locked="0"/>
    </xf>
    <xf numFmtId="0" fontId="31" fillId="5" borderId="28" xfId="0" applyFont="1" applyFill="1" applyBorder="1" applyAlignment="1" applyProtection="1">
      <alignment horizontal="center" vertical="center"/>
      <protection locked="0"/>
    </xf>
    <xf numFmtId="0" fontId="31" fillId="5" borderId="18" xfId="0" applyFont="1" applyFill="1" applyBorder="1" applyAlignment="1" applyProtection="1">
      <alignment horizontal="center" vertical="center"/>
      <protection locked="0"/>
    </xf>
    <xf numFmtId="0" fontId="31" fillId="0" borderId="14" xfId="0" applyFont="1" applyBorder="1" applyAlignment="1">
      <alignment horizontal="center" vertical="center" wrapText="1"/>
    </xf>
    <xf numFmtId="0" fontId="32" fillId="0" borderId="25" xfId="0" applyFont="1" applyBorder="1" applyAlignment="1">
      <alignment horizontal="left" vertical="center"/>
    </xf>
    <xf numFmtId="0" fontId="32" fillId="0" borderId="43" xfId="0" applyFont="1" applyBorder="1" applyAlignment="1">
      <alignment horizontal="left" vertical="center"/>
    </xf>
    <xf numFmtId="0" fontId="32" fillId="0" borderId="44" xfId="0" applyFont="1" applyBorder="1" applyAlignment="1">
      <alignment horizontal="left" vertical="center"/>
    </xf>
    <xf numFmtId="0" fontId="32" fillId="0" borderId="45" xfId="0" applyFont="1" applyBorder="1" applyAlignment="1">
      <alignment horizontal="left" vertical="center"/>
    </xf>
    <xf numFmtId="0" fontId="32" fillId="0" borderId="29" xfId="0" applyFont="1" applyBorder="1" applyAlignment="1">
      <alignment horizontal="left" vertical="center"/>
    </xf>
    <xf numFmtId="0" fontId="32" fillId="0" borderId="46" xfId="0" applyFont="1" applyBorder="1" applyAlignment="1">
      <alignment horizontal="left" vertical="center"/>
    </xf>
    <xf numFmtId="0" fontId="35" fillId="6" borderId="0" xfId="0" applyFont="1" applyFill="1" applyAlignment="1">
      <alignment horizontal="left" vertical="center" wrapText="1"/>
    </xf>
    <xf numFmtId="0" fontId="30" fillId="0" borderId="0" xfId="0" applyFont="1" applyAlignment="1">
      <alignment horizontal="center" vertical="center"/>
    </xf>
    <xf numFmtId="0" fontId="28" fillId="0" borderId="30" xfId="2" applyFont="1" applyBorder="1" applyAlignment="1">
      <alignment horizontal="center" vertical="center" shrinkToFit="1"/>
    </xf>
    <xf numFmtId="0" fontId="21" fillId="0" borderId="54" xfId="2" applyFont="1" applyBorder="1" applyAlignment="1">
      <alignment horizontal="center" vertical="center"/>
    </xf>
    <xf numFmtId="0" fontId="21" fillId="0" borderId="53" xfId="2" applyFont="1" applyBorder="1" applyAlignment="1">
      <alignment horizontal="center" vertical="center"/>
    </xf>
    <xf numFmtId="0" fontId="21" fillId="0" borderId="47" xfId="2" applyFont="1" applyBorder="1" applyAlignment="1">
      <alignment horizontal="center" vertical="center"/>
    </xf>
    <xf numFmtId="0" fontId="29" fillId="0" borderId="0" xfId="2" applyFont="1" applyAlignment="1">
      <alignment horizontal="center" vertical="center"/>
    </xf>
    <xf numFmtId="177" fontId="25" fillId="0" borderId="40" xfId="2" applyNumberFormat="1" applyFont="1" applyBorder="1" applyAlignment="1">
      <alignment horizontal="center" vertical="center"/>
    </xf>
    <xf numFmtId="0" fontId="25" fillId="0" borderId="41" xfId="2" applyFont="1" applyBorder="1" applyAlignment="1">
      <alignment horizontal="center" vertical="center"/>
    </xf>
    <xf numFmtId="0" fontId="25" fillId="0" borderId="52" xfId="2" applyFont="1" applyBorder="1" applyAlignment="1">
      <alignment horizontal="center" vertical="center"/>
    </xf>
    <xf numFmtId="0" fontId="32" fillId="0" borderId="1" xfId="2" applyFont="1" applyBorder="1" applyAlignment="1">
      <alignment horizontal="center" vertical="center"/>
    </xf>
    <xf numFmtId="0" fontId="40" fillId="0" borderId="2" xfId="2" applyFont="1" applyBorder="1" applyAlignment="1">
      <alignment horizontal="center" vertical="center"/>
    </xf>
    <xf numFmtId="0" fontId="32" fillId="0" borderId="2" xfId="2" applyFont="1" applyBorder="1" applyAlignment="1">
      <alignment horizontal="center" vertical="center"/>
    </xf>
    <xf numFmtId="177" fontId="25" fillId="0" borderId="68" xfId="2" applyNumberFormat="1" applyFont="1" applyBorder="1" applyAlignment="1">
      <alignment horizontal="center" vertical="center"/>
    </xf>
    <xf numFmtId="177" fontId="25" fillId="0" borderId="69" xfId="2" applyNumberFormat="1" applyFont="1" applyBorder="1" applyAlignment="1">
      <alignment horizontal="center" vertical="center"/>
    </xf>
    <xf numFmtId="0" fontId="26" fillId="0" borderId="69" xfId="2" applyFont="1" applyBorder="1" applyAlignment="1">
      <alignment horizontal="center" vertical="center"/>
    </xf>
    <xf numFmtId="0" fontId="26" fillId="0" borderId="70" xfId="2" applyFont="1" applyBorder="1" applyAlignment="1">
      <alignment horizontal="center" vertical="center"/>
    </xf>
    <xf numFmtId="0" fontId="21" fillId="0" borderId="25" xfId="2" applyFont="1" applyBorder="1" applyAlignment="1">
      <alignment horizontal="center" vertical="center"/>
    </xf>
    <xf numFmtId="0" fontId="21" fillId="0" borderId="43" xfId="2" applyFont="1" applyBorder="1" applyAlignment="1">
      <alignment horizontal="center" vertical="center"/>
    </xf>
    <xf numFmtId="0" fontId="21" fillId="0" borderId="10" xfId="2" applyFont="1" applyBorder="1" applyAlignment="1">
      <alignment horizontal="center" vertical="center" wrapText="1"/>
    </xf>
    <xf numFmtId="0" fontId="21" fillId="0" borderId="52" xfId="2" applyFont="1" applyBorder="1" applyAlignment="1">
      <alignment horizontal="center" vertical="center"/>
    </xf>
    <xf numFmtId="0" fontId="21" fillId="0" borderId="10" xfId="2" applyFont="1" applyBorder="1" applyAlignment="1">
      <alignment horizontal="center" vertical="center"/>
    </xf>
    <xf numFmtId="0" fontId="21" fillId="0" borderId="15" xfId="2" applyFont="1" applyBorder="1" applyAlignment="1">
      <alignment horizontal="center" vertical="center"/>
    </xf>
    <xf numFmtId="0" fontId="21" fillId="0" borderId="48" xfId="2" applyFont="1" applyBorder="1" applyAlignment="1">
      <alignment horizontal="center" vertical="center"/>
    </xf>
    <xf numFmtId="0" fontId="21" fillId="0" borderId="44" xfId="2" applyFont="1" applyBorder="1" applyAlignment="1">
      <alignment horizontal="center" vertical="center"/>
    </xf>
    <xf numFmtId="0" fontId="28" fillId="0" borderId="30" xfId="2" applyFont="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10">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139700</xdr:colOff>
      <xdr:row>0</xdr:row>
      <xdr:rowOff>88900</xdr:rowOff>
    </xdr:from>
    <xdr:to>
      <xdr:col>0</xdr:col>
      <xdr:colOff>965200</xdr:colOff>
      <xdr:row>1</xdr:row>
      <xdr:rowOff>139700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39700" y="88900"/>
          <a:ext cx="8255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別紙</a:t>
          </a:r>
          <a:r>
            <a:rPr kumimoji="1" lang="en-US" altLang="ja-JP" sz="1800" b="1"/>
            <a:t>3</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311150</xdr:colOff>
      <xdr:row>2</xdr:row>
      <xdr:rowOff>50800</xdr:rowOff>
    </xdr:from>
    <xdr:to>
      <xdr:col>1</xdr:col>
      <xdr:colOff>635000</xdr:colOff>
      <xdr:row>3</xdr:row>
      <xdr:rowOff>311150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311150" y="381000"/>
          <a:ext cx="971550" cy="450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別紙</a:t>
          </a:r>
          <a:r>
            <a:rPr kumimoji="1" lang="en-US" altLang="ja-JP" sz="1800" b="1"/>
            <a:t>4</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E55"/>
  <sheetViews>
    <sheetView tabSelected="1" view="pageBreakPreview" zoomScale="70" zoomScaleNormal="70" zoomScaleSheetLayoutView="70" workbookViewId="0">
      <selection activeCell="AF13" sqref="AF13"/>
    </sheetView>
  </sheetViews>
  <sheetFormatPr defaultRowHeight="18" x14ac:dyDescent="0.55000000000000004"/>
  <cols>
    <col min="1" max="1" width="0.83203125" customWidth="1"/>
    <col min="2" max="2" width="18.33203125" customWidth="1"/>
    <col min="3" max="3" width="9.33203125" bestFit="1" customWidth="1"/>
    <col min="4" max="4" width="9.25" customWidth="1"/>
    <col min="5" max="5" width="9.58203125" customWidth="1"/>
    <col min="6" max="6" width="9.83203125" customWidth="1"/>
    <col min="7" max="14" width="8.83203125" customWidth="1"/>
    <col min="15" max="15" width="15.83203125" customWidth="1"/>
    <col min="16" max="16" width="9.25" customWidth="1"/>
    <col min="17" max="17" width="8.58203125" customWidth="1"/>
    <col min="18" max="27" width="8.58203125" hidden="1" customWidth="1"/>
    <col min="28" max="30" width="8.58203125" style="3" hidden="1" customWidth="1"/>
    <col min="31" max="31" width="8.58203125" hidden="1" customWidth="1"/>
  </cols>
  <sheetData>
    <row r="1" spans="2:22" ht="19" customHeight="1" thickBot="1" x14ac:dyDescent="0.6"/>
    <row r="2" spans="2:22" ht="29.5" thickBot="1" x14ac:dyDescent="0.6">
      <c r="B2" s="176" t="s">
        <v>138</v>
      </c>
      <c r="C2" s="176"/>
      <c r="D2" s="176"/>
      <c r="E2" s="176"/>
      <c r="F2" s="176"/>
      <c r="G2" s="176"/>
      <c r="H2" s="176"/>
      <c r="I2" s="176"/>
      <c r="J2" s="176"/>
      <c r="K2" s="176"/>
      <c r="L2" s="177"/>
      <c r="M2" s="174" t="s">
        <v>38</v>
      </c>
      <c r="N2" s="175"/>
      <c r="O2" s="9" t="s">
        <v>3</v>
      </c>
    </row>
    <row r="3" spans="2:22" ht="26.15" customHeight="1" thickBot="1" x14ac:dyDescent="0.6">
      <c r="B3" s="14" t="s">
        <v>40</v>
      </c>
    </row>
    <row r="4" spans="2:22" ht="50.15" customHeight="1" thickBot="1" x14ac:dyDescent="0.6">
      <c r="B4" s="189" t="s">
        <v>0</v>
      </c>
      <c r="C4" s="190"/>
      <c r="D4" s="191"/>
      <c r="E4" s="192"/>
      <c r="F4" s="192"/>
      <c r="G4" s="192"/>
      <c r="H4" s="192"/>
      <c r="I4" s="192"/>
      <c r="J4" s="192"/>
      <c r="K4" s="192"/>
      <c r="L4" s="192"/>
      <c r="M4" s="192"/>
      <c r="N4" s="193"/>
    </row>
    <row r="5" spans="2:22" ht="50.15" customHeight="1" thickBot="1" x14ac:dyDescent="0.6">
      <c r="B5" s="189" t="s">
        <v>105</v>
      </c>
      <c r="C5" s="190"/>
      <c r="D5" s="191"/>
      <c r="E5" s="192"/>
      <c r="F5" s="192"/>
      <c r="G5" s="192"/>
      <c r="H5" s="192"/>
      <c r="I5" s="192"/>
      <c r="J5" s="192"/>
      <c r="K5" s="192"/>
      <c r="L5" s="192"/>
      <c r="M5" s="192"/>
      <c r="N5" s="193"/>
    </row>
    <row r="6" spans="2:22" ht="49" customHeight="1" thickBot="1" x14ac:dyDescent="0.6">
      <c r="B6" s="194" t="s">
        <v>1</v>
      </c>
      <c r="C6" s="195"/>
      <c r="D6" s="196"/>
      <c r="E6" s="197"/>
      <c r="F6" s="197"/>
      <c r="G6" s="197"/>
      <c r="H6" s="197"/>
      <c r="I6" s="197"/>
      <c r="J6" s="197"/>
      <c r="K6" s="197"/>
      <c r="L6" s="197"/>
      <c r="M6" s="197"/>
      <c r="N6" s="198"/>
    </row>
    <row r="7" spans="2:22" ht="41.5" customHeight="1" thickBot="1" x14ac:dyDescent="0.6">
      <c r="B7" s="15" t="s">
        <v>21</v>
      </c>
      <c r="C7" s="16" t="s">
        <v>28</v>
      </c>
      <c r="D7" s="16"/>
      <c r="E7" s="16"/>
      <c r="F7" s="16"/>
      <c r="G7" s="16"/>
    </row>
    <row r="8" spans="2:22" ht="41.5" hidden="1" customHeight="1" x14ac:dyDescent="0.55000000000000004">
      <c r="B8" s="15"/>
      <c r="C8" s="17" t="str">
        <f>IF(C$10=$O$2,"●","")</f>
        <v>●</v>
      </c>
      <c r="D8" s="17" t="str">
        <f t="shared" ref="D8:N8" si="0">IF(D$10=$O$2,"●","")</f>
        <v/>
      </c>
      <c r="E8" s="17" t="str">
        <f t="shared" si="0"/>
        <v/>
      </c>
      <c r="F8" s="17" t="str">
        <f t="shared" si="0"/>
        <v/>
      </c>
      <c r="G8" s="17" t="str">
        <f t="shared" si="0"/>
        <v/>
      </c>
      <c r="H8" s="17" t="str">
        <f t="shared" si="0"/>
        <v/>
      </c>
      <c r="I8" s="17" t="str">
        <f t="shared" si="0"/>
        <v/>
      </c>
      <c r="J8" s="17" t="str">
        <f t="shared" si="0"/>
        <v/>
      </c>
      <c r="K8" s="17" t="str">
        <f t="shared" si="0"/>
        <v/>
      </c>
      <c r="L8" s="17" t="str">
        <f t="shared" si="0"/>
        <v/>
      </c>
      <c r="M8" s="17" t="str">
        <f t="shared" si="0"/>
        <v/>
      </c>
      <c r="N8" s="17" t="str">
        <f t="shared" si="0"/>
        <v/>
      </c>
    </row>
    <row r="9" spans="2:22" ht="41.5" hidden="1" customHeight="1" thickBot="1" x14ac:dyDescent="0.6">
      <c r="B9" s="15"/>
      <c r="C9" s="17" t="str">
        <f>IF(C$8="",IF(B$9="","","●"),"●")</f>
        <v>●</v>
      </c>
      <c r="D9" s="17" t="str">
        <f t="shared" ref="D9:N9" si="1">IF(D$8="",IF(C$9="","","●"),"●")</f>
        <v>●</v>
      </c>
      <c r="E9" s="17" t="str">
        <f t="shared" si="1"/>
        <v>●</v>
      </c>
      <c r="F9" s="17" t="str">
        <f t="shared" si="1"/>
        <v>●</v>
      </c>
      <c r="G9" s="17" t="str">
        <f t="shared" si="1"/>
        <v>●</v>
      </c>
      <c r="H9" s="17" t="str">
        <f t="shared" si="1"/>
        <v>●</v>
      </c>
      <c r="I9" s="17" t="str">
        <f t="shared" si="1"/>
        <v>●</v>
      </c>
      <c r="J9" s="17" t="str">
        <f t="shared" si="1"/>
        <v>●</v>
      </c>
      <c r="K9" s="17" t="str">
        <f t="shared" si="1"/>
        <v>●</v>
      </c>
      <c r="L9" s="17" t="str">
        <f t="shared" si="1"/>
        <v>●</v>
      </c>
      <c r="M9" s="17" t="str">
        <f t="shared" si="1"/>
        <v>●</v>
      </c>
      <c r="N9" s="17" t="str">
        <f t="shared" si="1"/>
        <v>●</v>
      </c>
    </row>
    <row r="10" spans="2:22" ht="29.15" customHeight="1" x14ac:dyDescent="0.55000000000000004">
      <c r="B10" s="18" t="s">
        <v>2</v>
      </c>
      <c r="C10" s="19" t="s">
        <v>3</v>
      </c>
      <c r="D10" s="20" t="s">
        <v>5</v>
      </c>
      <c r="E10" s="20" t="s">
        <v>6</v>
      </c>
      <c r="F10" s="20" t="s">
        <v>7</v>
      </c>
      <c r="G10" s="20" t="s">
        <v>8</v>
      </c>
      <c r="H10" s="20" t="s">
        <v>9</v>
      </c>
      <c r="I10" s="20" t="s">
        <v>10</v>
      </c>
      <c r="J10" s="20" t="s">
        <v>11</v>
      </c>
      <c r="K10" s="20" t="s">
        <v>12</v>
      </c>
      <c r="L10" s="20" t="s">
        <v>13</v>
      </c>
      <c r="M10" s="20" t="s">
        <v>14</v>
      </c>
      <c r="N10" s="161"/>
      <c r="O10" s="21" t="s">
        <v>16</v>
      </c>
      <c r="Q10" s="3"/>
    </row>
    <row r="11" spans="2:22" ht="29.15" customHeight="1" thickBot="1" x14ac:dyDescent="0.6">
      <c r="B11" s="22" t="s">
        <v>23</v>
      </c>
      <c r="C11" s="7"/>
      <c r="D11" s="7"/>
      <c r="E11" s="7"/>
      <c r="F11" s="7"/>
      <c r="G11" s="7"/>
      <c r="H11" s="7"/>
      <c r="I11" s="7"/>
      <c r="J11" s="7"/>
      <c r="K11" s="7"/>
      <c r="L11" s="7"/>
      <c r="M11" s="7"/>
      <c r="N11" s="162"/>
      <c r="O11" s="23">
        <f>SUMIFS(C11:M11,C9:M9,"●")</f>
        <v>0</v>
      </c>
    </row>
    <row r="12" spans="2:22" ht="37.5" customHeight="1" thickBot="1" x14ac:dyDescent="0.6">
      <c r="B12" s="24"/>
      <c r="C12" s="25" t="str">
        <f>IF(C$9="","入力不可","")</f>
        <v/>
      </c>
      <c r="D12" s="26" t="str">
        <f t="shared" ref="D12:N12" si="2">IF(D$9="","入力不可","")</f>
        <v/>
      </c>
      <c r="E12" s="26" t="str">
        <f t="shared" si="2"/>
        <v/>
      </c>
      <c r="F12" s="26" t="str">
        <f t="shared" si="2"/>
        <v/>
      </c>
      <c r="G12" s="26" t="str">
        <f t="shared" si="2"/>
        <v/>
      </c>
      <c r="H12" s="26" t="str">
        <f t="shared" si="2"/>
        <v/>
      </c>
      <c r="I12" s="26" t="str">
        <f t="shared" si="2"/>
        <v/>
      </c>
      <c r="J12" s="26" t="str">
        <f t="shared" si="2"/>
        <v/>
      </c>
      <c r="K12" s="26" t="str">
        <f t="shared" si="2"/>
        <v/>
      </c>
      <c r="L12" s="26" t="str">
        <f t="shared" si="2"/>
        <v/>
      </c>
      <c r="M12" s="26" t="str">
        <f t="shared" si="2"/>
        <v/>
      </c>
      <c r="N12" s="26" t="str">
        <f t="shared" si="2"/>
        <v/>
      </c>
      <c r="O12" s="27" t="s">
        <v>30</v>
      </c>
      <c r="V12" t="s">
        <v>25</v>
      </c>
    </row>
    <row r="13" spans="2:22" ht="37" customHeight="1" thickBot="1" x14ac:dyDescent="0.6">
      <c r="B13" s="24"/>
      <c r="C13" s="28"/>
      <c r="D13" s="28"/>
      <c r="E13" s="28"/>
      <c r="F13" s="28"/>
      <c r="G13" s="28"/>
      <c r="H13" s="28"/>
      <c r="I13" s="28"/>
      <c r="J13" s="28"/>
      <c r="K13" s="28"/>
      <c r="L13" s="28"/>
      <c r="M13" s="199" t="s">
        <v>29</v>
      </c>
      <c r="N13" s="200"/>
      <c r="O13" s="29" t="str">
        <f>+S15</f>
        <v xml:space="preserve"> </v>
      </c>
      <c r="S13" s="2">
        <f>IF(O11&gt;200,300000,IF(O11&gt;150,300000,IF(O11&gt;100,300000,IF(O11&gt;50,200000,IF(O11&gt;0,100000,0)))))</f>
        <v>0</v>
      </c>
      <c r="V13" t="s">
        <v>4</v>
      </c>
    </row>
    <row r="14" spans="2:22" ht="19" customHeight="1" thickBot="1" x14ac:dyDescent="0.6">
      <c r="B14" s="30"/>
      <c r="C14" s="30"/>
      <c r="D14" s="30"/>
      <c r="E14" s="30"/>
      <c r="F14" s="30"/>
      <c r="G14" s="30"/>
      <c r="H14" s="30"/>
      <c r="I14" s="30"/>
      <c r="J14" s="30"/>
      <c r="K14" s="30"/>
      <c r="L14" s="30"/>
      <c r="M14" s="30"/>
      <c r="N14" s="30"/>
      <c r="O14" s="27" t="s">
        <v>31</v>
      </c>
      <c r="V14" t="s">
        <v>26</v>
      </c>
    </row>
    <row r="15" spans="2:22" ht="38.15" customHeight="1" thickBot="1" x14ac:dyDescent="0.6">
      <c r="B15" s="31" t="s">
        <v>22</v>
      </c>
      <c r="C15" s="32" t="s">
        <v>28</v>
      </c>
      <c r="D15" s="30"/>
      <c r="E15" s="30"/>
      <c r="F15" s="30"/>
      <c r="G15" s="30"/>
      <c r="H15" s="30"/>
      <c r="I15" s="30"/>
      <c r="J15" s="30"/>
      <c r="K15" s="30"/>
      <c r="L15" s="30"/>
      <c r="M15" s="187" t="s">
        <v>39</v>
      </c>
      <c r="N15" s="188"/>
      <c r="O15" s="6"/>
      <c r="S15" s="2" t="str">
        <f>IF(O15&lt;1," ",IF(O15=1,S13/2,IF(O15&gt;1,S13,0)))</f>
        <v xml:space="preserve"> </v>
      </c>
      <c r="V15" t="s">
        <v>27</v>
      </c>
    </row>
    <row r="16" spans="2:22" ht="14.5" customHeight="1" thickBot="1" x14ac:dyDescent="0.6">
      <c r="B16" s="31"/>
      <c r="C16" s="32"/>
      <c r="D16" s="30"/>
      <c r="E16" s="30"/>
      <c r="F16" s="30"/>
      <c r="G16" s="30"/>
      <c r="H16" s="30"/>
      <c r="I16" s="30"/>
      <c r="J16" s="30"/>
      <c r="K16" s="30"/>
      <c r="L16" s="30"/>
      <c r="M16" s="30"/>
      <c r="N16" s="30"/>
      <c r="O16" s="30"/>
      <c r="V16" t="s">
        <v>104</v>
      </c>
    </row>
    <row r="17" spans="2:30" ht="35.15" customHeight="1" thickBot="1" x14ac:dyDescent="0.6">
      <c r="B17" s="33" t="s">
        <v>18</v>
      </c>
      <c r="C17" s="178"/>
      <c r="D17" s="179"/>
      <c r="E17" s="180"/>
      <c r="F17" s="30"/>
      <c r="G17" s="181" t="s">
        <v>33</v>
      </c>
      <c r="H17" s="182"/>
      <c r="I17" s="183"/>
      <c r="J17" s="184"/>
      <c r="K17" s="185" t="s">
        <v>32</v>
      </c>
      <c r="L17" s="186"/>
      <c r="M17" s="183"/>
      <c r="N17" s="184"/>
      <c r="O17" s="30"/>
    </row>
    <row r="18" spans="2:30" ht="27.65" customHeight="1" x14ac:dyDescent="0.55000000000000004">
      <c r="B18" s="18" t="s">
        <v>17</v>
      </c>
      <c r="C18" s="34" t="s">
        <v>3</v>
      </c>
      <c r="D18" s="20" t="s">
        <v>5</v>
      </c>
      <c r="E18" s="20" t="s">
        <v>6</v>
      </c>
      <c r="F18" s="20" t="s">
        <v>7</v>
      </c>
      <c r="G18" s="20" t="s">
        <v>8</v>
      </c>
      <c r="H18" s="20" t="s">
        <v>9</v>
      </c>
      <c r="I18" s="20" t="s">
        <v>10</v>
      </c>
      <c r="J18" s="20" t="s">
        <v>11</v>
      </c>
      <c r="K18" s="20" t="s">
        <v>12</v>
      </c>
      <c r="L18" s="20" t="s">
        <v>13</v>
      </c>
      <c r="M18" s="20" t="s">
        <v>14</v>
      </c>
      <c r="N18" s="161"/>
      <c r="O18" s="21" t="s">
        <v>16</v>
      </c>
    </row>
    <row r="19" spans="2:30" ht="27.65" customHeight="1" x14ac:dyDescent="0.55000000000000004">
      <c r="B19" s="92" t="s">
        <v>23</v>
      </c>
      <c r="C19" s="8"/>
      <c r="D19" s="8"/>
      <c r="E19" s="8"/>
      <c r="F19" s="8"/>
      <c r="G19" s="8"/>
      <c r="H19" s="8"/>
      <c r="I19" s="8"/>
      <c r="J19" s="8"/>
      <c r="K19" s="8"/>
      <c r="L19" s="8"/>
      <c r="M19" s="8"/>
      <c r="N19" s="165"/>
      <c r="O19" s="35">
        <f>SUM(C19:M19)</f>
        <v>0</v>
      </c>
    </row>
    <row r="20" spans="2:30" ht="27.65" customHeight="1" thickBot="1" x14ac:dyDescent="0.6">
      <c r="B20" s="93" t="s">
        <v>37</v>
      </c>
      <c r="C20" s="61"/>
      <c r="D20" s="61"/>
      <c r="E20" s="61"/>
      <c r="F20" s="61"/>
      <c r="G20" s="61"/>
      <c r="H20" s="61"/>
      <c r="I20" s="61"/>
      <c r="J20" s="61"/>
      <c r="K20" s="61"/>
      <c r="L20" s="61"/>
      <c r="M20" s="61"/>
      <c r="N20" s="166"/>
      <c r="O20" s="36">
        <f>SUM(C20:M20)</f>
        <v>0</v>
      </c>
    </row>
    <row r="21" spans="2:30" ht="27.65" customHeight="1" x14ac:dyDescent="0.55000000000000004">
      <c r="B21" s="92" t="s">
        <v>35</v>
      </c>
      <c r="C21" s="59">
        <f>+C19*1000</f>
        <v>0</v>
      </c>
      <c r="D21" s="59">
        <f t="shared" ref="D21:M21" si="3">+D19*1000</f>
        <v>0</v>
      </c>
      <c r="E21" s="59">
        <f t="shared" si="3"/>
        <v>0</v>
      </c>
      <c r="F21" s="59">
        <f t="shared" si="3"/>
        <v>0</v>
      </c>
      <c r="G21" s="59">
        <f t="shared" si="3"/>
        <v>0</v>
      </c>
      <c r="H21" s="59">
        <f t="shared" si="3"/>
        <v>0</v>
      </c>
      <c r="I21" s="59">
        <f t="shared" si="3"/>
        <v>0</v>
      </c>
      <c r="J21" s="59">
        <f t="shared" si="3"/>
        <v>0</v>
      </c>
      <c r="K21" s="59">
        <f t="shared" si="3"/>
        <v>0</v>
      </c>
      <c r="L21" s="59">
        <f t="shared" si="3"/>
        <v>0</v>
      </c>
      <c r="M21" s="59">
        <f t="shared" si="3"/>
        <v>0</v>
      </c>
      <c r="N21" s="163"/>
      <c r="O21" s="35">
        <f>SUM(C21:M21)</f>
        <v>0</v>
      </c>
      <c r="S21" s="4" t="s">
        <v>3</v>
      </c>
      <c r="T21" s="1" t="s">
        <v>5</v>
      </c>
      <c r="U21" s="1" t="s">
        <v>6</v>
      </c>
      <c r="V21" s="1" t="s">
        <v>7</v>
      </c>
      <c r="W21" s="1" t="s">
        <v>8</v>
      </c>
      <c r="X21" s="1" t="s">
        <v>9</v>
      </c>
      <c r="Y21" s="1" t="s">
        <v>10</v>
      </c>
      <c r="Z21" s="1" t="s">
        <v>11</v>
      </c>
      <c r="AA21" s="1" t="s">
        <v>12</v>
      </c>
      <c r="AB21" s="10" t="s">
        <v>13</v>
      </c>
      <c r="AC21" s="10" t="s">
        <v>14</v>
      </c>
      <c r="AD21" s="11" t="s">
        <v>15</v>
      </c>
    </row>
    <row r="22" spans="2:30" ht="27.65" customHeight="1" thickBot="1" x14ac:dyDescent="0.6">
      <c r="B22" s="94" t="s">
        <v>36</v>
      </c>
      <c r="C22" s="38">
        <f>+S22</f>
        <v>0</v>
      </c>
      <c r="D22" s="38">
        <f t="shared" ref="D22:M22" si="4">+T22</f>
        <v>0</v>
      </c>
      <c r="E22" s="38">
        <f t="shared" si="4"/>
        <v>0</v>
      </c>
      <c r="F22" s="38">
        <f t="shared" si="4"/>
        <v>0</v>
      </c>
      <c r="G22" s="38">
        <f t="shared" si="4"/>
        <v>0</v>
      </c>
      <c r="H22" s="38">
        <f t="shared" si="4"/>
        <v>0</v>
      </c>
      <c r="I22" s="38">
        <f t="shared" si="4"/>
        <v>0</v>
      </c>
      <c r="J22" s="38">
        <f t="shared" si="4"/>
        <v>0</v>
      </c>
      <c r="K22" s="38">
        <f t="shared" si="4"/>
        <v>0</v>
      </c>
      <c r="L22" s="38">
        <f t="shared" si="4"/>
        <v>0</v>
      </c>
      <c r="M22" s="38">
        <f t="shared" si="4"/>
        <v>0</v>
      </c>
      <c r="N22" s="164"/>
      <c r="O22" s="39">
        <f>SUM(C22:M22)</f>
        <v>0</v>
      </c>
      <c r="S22" s="5">
        <f>IF(C20/2&gt;C21,C21,C20/2)</f>
        <v>0</v>
      </c>
      <c r="T22" s="5">
        <f t="shared" ref="T22:AC22" si="5">IF(D20/2&gt;D21,D21,D20/2)</f>
        <v>0</v>
      </c>
      <c r="U22" s="5">
        <f t="shared" si="5"/>
        <v>0</v>
      </c>
      <c r="V22" s="5">
        <f t="shared" si="5"/>
        <v>0</v>
      </c>
      <c r="W22" s="5">
        <f t="shared" si="5"/>
        <v>0</v>
      </c>
      <c r="X22" s="5">
        <f t="shared" si="5"/>
        <v>0</v>
      </c>
      <c r="Y22" s="5">
        <f t="shared" si="5"/>
        <v>0</v>
      </c>
      <c r="Z22" s="5">
        <f t="shared" si="5"/>
        <v>0</v>
      </c>
      <c r="AA22" s="5">
        <f t="shared" si="5"/>
        <v>0</v>
      </c>
      <c r="AB22" s="12">
        <f t="shared" si="5"/>
        <v>0</v>
      </c>
      <c r="AC22" s="12">
        <f t="shared" si="5"/>
        <v>0</v>
      </c>
      <c r="AD22" s="12"/>
    </row>
    <row r="23" spans="2:30" ht="27" customHeight="1" thickBot="1" x14ac:dyDescent="0.6">
      <c r="B23" s="55"/>
      <c r="C23" s="25" t="str">
        <f>IF(C$9="","入力不可","")</f>
        <v/>
      </c>
      <c r="D23" s="26" t="str">
        <f t="shared" ref="D23:N23" si="6">IF(D$9="","入力不可","")</f>
        <v/>
      </c>
      <c r="E23" s="26" t="str">
        <f t="shared" si="6"/>
        <v/>
      </c>
      <c r="F23" s="26" t="str">
        <f t="shared" si="6"/>
        <v/>
      </c>
      <c r="G23" s="26" t="str">
        <f t="shared" si="6"/>
        <v/>
      </c>
      <c r="H23" s="26" t="str">
        <f t="shared" si="6"/>
        <v/>
      </c>
      <c r="I23" s="26" t="str">
        <f t="shared" si="6"/>
        <v/>
      </c>
      <c r="J23" s="26" t="str">
        <f t="shared" si="6"/>
        <v/>
      </c>
      <c r="K23" s="26" t="str">
        <f t="shared" si="6"/>
        <v/>
      </c>
      <c r="L23" s="26" t="str">
        <f t="shared" si="6"/>
        <v/>
      </c>
      <c r="M23" s="26" t="str">
        <f t="shared" si="6"/>
        <v/>
      </c>
      <c r="N23" s="26" t="str">
        <f t="shared" si="6"/>
        <v/>
      </c>
      <c r="O23" s="56"/>
      <c r="S23" s="57"/>
      <c r="T23" s="57"/>
      <c r="U23" s="57"/>
      <c r="V23" s="57"/>
      <c r="W23" s="57"/>
      <c r="X23" s="57"/>
      <c r="Y23" s="57"/>
      <c r="Z23" s="57"/>
      <c r="AA23" s="57"/>
      <c r="AB23" s="58"/>
      <c r="AC23" s="58"/>
      <c r="AD23" s="58"/>
    </row>
    <row r="24" spans="2:30" ht="37" customHeight="1" thickBot="1" x14ac:dyDescent="0.6">
      <c r="B24" s="33" t="s">
        <v>19</v>
      </c>
      <c r="C24" s="178"/>
      <c r="D24" s="179"/>
      <c r="E24" s="180"/>
      <c r="F24" s="30"/>
      <c r="G24" s="181" t="s">
        <v>33</v>
      </c>
      <c r="H24" s="182"/>
      <c r="I24" s="183"/>
      <c r="J24" s="184"/>
      <c r="K24" s="185" t="s">
        <v>32</v>
      </c>
      <c r="L24" s="186"/>
      <c r="M24" s="183"/>
      <c r="N24" s="184"/>
      <c r="O24" s="30"/>
    </row>
    <row r="25" spans="2:30" ht="27" customHeight="1" x14ac:dyDescent="0.55000000000000004">
      <c r="B25" s="18" t="s">
        <v>17</v>
      </c>
      <c r="C25" s="19" t="s">
        <v>3</v>
      </c>
      <c r="D25" s="20" t="s">
        <v>5</v>
      </c>
      <c r="E25" s="20" t="s">
        <v>6</v>
      </c>
      <c r="F25" s="20" t="s">
        <v>7</v>
      </c>
      <c r="G25" s="20" t="s">
        <v>8</v>
      </c>
      <c r="H25" s="20" t="s">
        <v>9</v>
      </c>
      <c r="I25" s="20" t="s">
        <v>10</v>
      </c>
      <c r="J25" s="20" t="s">
        <v>11</v>
      </c>
      <c r="K25" s="20" t="s">
        <v>12</v>
      </c>
      <c r="L25" s="20" t="s">
        <v>13</v>
      </c>
      <c r="M25" s="20" t="s">
        <v>14</v>
      </c>
      <c r="N25" s="161"/>
      <c r="O25" s="21" t="s">
        <v>16</v>
      </c>
    </row>
    <row r="26" spans="2:30" ht="27" customHeight="1" x14ac:dyDescent="0.55000000000000004">
      <c r="B26" s="92" t="s">
        <v>23</v>
      </c>
      <c r="C26" s="8"/>
      <c r="D26" s="8"/>
      <c r="E26" s="8"/>
      <c r="F26" s="8"/>
      <c r="G26" s="8"/>
      <c r="H26" s="8"/>
      <c r="I26" s="8"/>
      <c r="J26" s="8"/>
      <c r="K26" s="8"/>
      <c r="L26" s="8"/>
      <c r="M26" s="60"/>
      <c r="N26" s="165"/>
      <c r="O26" s="35">
        <f>SUM(C26:M26)</f>
        <v>0</v>
      </c>
    </row>
    <row r="27" spans="2:30" ht="27.65" customHeight="1" thickBot="1" x14ac:dyDescent="0.6">
      <c r="B27" s="92" t="s">
        <v>37</v>
      </c>
      <c r="C27" s="8"/>
      <c r="D27" s="8"/>
      <c r="E27" s="8"/>
      <c r="F27" s="8"/>
      <c r="G27" s="8"/>
      <c r="H27" s="8"/>
      <c r="I27" s="8"/>
      <c r="J27" s="8"/>
      <c r="K27" s="8"/>
      <c r="L27" s="8"/>
      <c r="M27" s="8"/>
      <c r="N27" s="166"/>
      <c r="O27" s="36">
        <f>SUM(C27:M27)</f>
        <v>0</v>
      </c>
    </row>
    <row r="28" spans="2:30" ht="27.65" customHeight="1" x14ac:dyDescent="0.55000000000000004">
      <c r="B28" s="92" t="s">
        <v>35</v>
      </c>
      <c r="C28" s="37">
        <f>+C26*1000</f>
        <v>0</v>
      </c>
      <c r="D28" s="37">
        <f t="shared" ref="D28:M28" si="7">+D26*1000</f>
        <v>0</v>
      </c>
      <c r="E28" s="37">
        <f t="shared" si="7"/>
        <v>0</v>
      </c>
      <c r="F28" s="37">
        <f t="shared" si="7"/>
        <v>0</v>
      </c>
      <c r="G28" s="37">
        <f t="shared" si="7"/>
        <v>0</v>
      </c>
      <c r="H28" s="37">
        <f t="shared" si="7"/>
        <v>0</v>
      </c>
      <c r="I28" s="37">
        <f t="shared" si="7"/>
        <v>0</v>
      </c>
      <c r="J28" s="37">
        <f t="shared" si="7"/>
        <v>0</v>
      </c>
      <c r="K28" s="37">
        <f t="shared" si="7"/>
        <v>0</v>
      </c>
      <c r="L28" s="37">
        <f t="shared" si="7"/>
        <v>0</v>
      </c>
      <c r="M28" s="37">
        <f t="shared" si="7"/>
        <v>0</v>
      </c>
      <c r="N28" s="163"/>
      <c r="O28" s="35">
        <f>SUM(C28:M28)</f>
        <v>0</v>
      </c>
      <c r="S28" s="4" t="s">
        <v>3</v>
      </c>
      <c r="T28" s="1" t="s">
        <v>5</v>
      </c>
      <c r="U28" s="1" t="s">
        <v>6</v>
      </c>
      <c r="V28" s="1" t="s">
        <v>7</v>
      </c>
      <c r="W28" s="1" t="s">
        <v>8</v>
      </c>
      <c r="X28" s="1" t="s">
        <v>9</v>
      </c>
      <c r="Y28" s="1" t="s">
        <v>10</v>
      </c>
      <c r="Z28" s="1" t="s">
        <v>11</v>
      </c>
      <c r="AA28" s="1" t="s">
        <v>12</v>
      </c>
      <c r="AB28" s="10" t="s">
        <v>13</v>
      </c>
      <c r="AC28" s="10" t="s">
        <v>14</v>
      </c>
      <c r="AD28" s="11" t="s">
        <v>15</v>
      </c>
    </row>
    <row r="29" spans="2:30" ht="27.65" customHeight="1" thickBot="1" x14ac:dyDescent="0.6">
      <c r="B29" s="41" t="s">
        <v>36</v>
      </c>
      <c r="C29" s="38">
        <f>+S29</f>
        <v>0</v>
      </c>
      <c r="D29" s="38">
        <f t="shared" ref="D29:M29" si="8">+T29</f>
        <v>0</v>
      </c>
      <c r="E29" s="38">
        <f t="shared" si="8"/>
        <v>0</v>
      </c>
      <c r="F29" s="38">
        <f t="shared" si="8"/>
        <v>0</v>
      </c>
      <c r="G29" s="38">
        <f t="shared" si="8"/>
        <v>0</v>
      </c>
      <c r="H29" s="38">
        <f t="shared" si="8"/>
        <v>0</v>
      </c>
      <c r="I29" s="38">
        <f t="shared" si="8"/>
        <v>0</v>
      </c>
      <c r="J29" s="38">
        <f t="shared" si="8"/>
        <v>0</v>
      </c>
      <c r="K29" s="38">
        <f t="shared" si="8"/>
        <v>0</v>
      </c>
      <c r="L29" s="38">
        <f t="shared" si="8"/>
        <v>0</v>
      </c>
      <c r="M29" s="38">
        <f t="shared" si="8"/>
        <v>0</v>
      </c>
      <c r="N29" s="164"/>
      <c r="O29" s="39">
        <f>SUM(C29:M29)</f>
        <v>0</v>
      </c>
      <c r="S29" s="5">
        <f>IF(C27/2&gt;C28,C28,C27/2)</f>
        <v>0</v>
      </c>
      <c r="T29" s="5">
        <f t="shared" ref="T29" si="9">IF(D27/2&gt;D28,D28,D27/2)</f>
        <v>0</v>
      </c>
      <c r="U29" s="5">
        <f t="shared" ref="U29" si="10">IF(E27/2&gt;E28,E28,E27/2)</f>
        <v>0</v>
      </c>
      <c r="V29" s="5">
        <f t="shared" ref="V29" si="11">IF(F27/2&gt;F28,F28,F27/2)</f>
        <v>0</v>
      </c>
      <c r="W29" s="5">
        <f t="shared" ref="W29" si="12">IF(G27/2&gt;G28,G28,G27/2)</f>
        <v>0</v>
      </c>
      <c r="X29" s="5">
        <f t="shared" ref="X29" si="13">IF(H27/2&gt;H28,H28,H27/2)</f>
        <v>0</v>
      </c>
      <c r="Y29" s="5">
        <f t="shared" ref="Y29" si="14">IF(I27/2&gt;I28,I28,I27/2)</f>
        <v>0</v>
      </c>
      <c r="Z29" s="5">
        <f t="shared" ref="Z29" si="15">IF(J27/2&gt;J28,J28,J27/2)</f>
        <v>0</v>
      </c>
      <c r="AA29" s="5">
        <f t="shared" ref="AA29" si="16">IF(K27/2&gt;K28,K28,K27/2)</f>
        <v>0</v>
      </c>
      <c r="AB29" s="12">
        <f t="shared" ref="AB29" si="17">IF(L27/2&gt;L28,L28,L27/2)</f>
        <v>0</v>
      </c>
      <c r="AC29" s="12">
        <f t="shared" ref="AC29" si="18">IF(M27/2&gt;M28,M28,M27/2)</f>
        <v>0</v>
      </c>
      <c r="AD29" s="12"/>
    </row>
    <row r="30" spans="2:30" ht="27.65" customHeight="1" thickBot="1" x14ac:dyDescent="0.6">
      <c r="B30" s="50"/>
      <c r="C30" s="25" t="str">
        <f>IF(C$9="","入力不可","")</f>
        <v/>
      </c>
      <c r="D30" s="26" t="str">
        <f t="shared" ref="D30:N30" si="19">IF(D$9="","入力不可","")</f>
        <v/>
      </c>
      <c r="E30" s="26" t="str">
        <f t="shared" si="19"/>
        <v/>
      </c>
      <c r="F30" s="26" t="str">
        <f t="shared" si="19"/>
        <v/>
      </c>
      <c r="G30" s="26" t="str">
        <f t="shared" si="19"/>
        <v/>
      </c>
      <c r="H30" s="26" t="str">
        <f t="shared" si="19"/>
        <v/>
      </c>
      <c r="I30" s="26" t="str">
        <f t="shared" si="19"/>
        <v/>
      </c>
      <c r="J30" s="26" t="str">
        <f t="shared" si="19"/>
        <v/>
      </c>
      <c r="K30" s="26" t="str">
        <f t="shared" si="19"/>
        <v/>
      </c>
      <c r="L30" s="26" t="str">
        <f t="shared" si="19"/>
        <v/>
      </c>
      <c r="M30" s="26" t="str">
        <f t="shared" si="19"/>
        <v/>
      </c>
      <c r="N30" s="26" t="str">
        <f t="shared" si="19"/>
        <v/>
      </c>
      <c r="O30" s="56"/>
      <c r="S30" s="57"/>
      <c r="T30" s="57"/>
      <c r="U30" s="57"/>
      <c r="V30" s="57"/>
      <c r="W30" s="57"/>
      <c r="X30" s="57"/>
      <c r="Y30" s="57"/>
      <c r="Z30" s="57"/>
      <c r="AA30" s="57"/>
      <c r="AB30" s="58"/>
      <c r="AC30" s="58"/>
      <c r="AD30" s="58"/>
    </row>
    <row r="31" spans="2:30" ht="37" customHeight="1" thickBot="1" x14ac:dyDescent="0.6">
      <c r="B31" s="33" t="s">
        <v>20</v>
      </c>
      <c r="C31" s="178"/>
      <c r="D31" s="179"/>
      <c r="E31" s="180"/>
      <c r="F31" s="30"/>
      <c r="G31" s="181" t="s">
        <v>33</v>
      </c>
      <c r="H31" s="182"/>
      <c r="I31" s="183"/>
      <c r="J31" s="184"/>
      <c r="K31" s="185" t="s">
        <v>32</v>
      </c>
      <c r="L31" s="186"/>
      <c r="M31" s="183"/>
      <c r="N31" s="184"/>
      <c r="O31" s="30"/>
    </row>
    <row r="32" spans="2:30" ht="27" customHeight="1" x14ac:dyDescent="0.55000000000000004">
      <c r="B32" s="42" t="s">
        <v>17</v>
      </c>
      <c r="C32" s="19" t="s">
        <v>3</v>
      </c>
      <c r="D32" s="20" t="s">
        <v>5</v>
      </c>
      <c r="E32" s="20" t="s">
        <v>6</v>
      </c>
      <c r="F32" s="20" t="s">
        <v>7</v>
      </c>
      <c r="G32" s="20" t="s">
        <v>8</v>
      </c>
      <c r="H32" s="20" t="s">
        <v>9</v>
      </c>
      <c r="I32" s="20" t="s">
        <v>10</v>
      </c>
      <c r="J32" s="20" t="s">
        <v>11</v>
      </c>
      <c r="K32" s="20" t="s">
        <v>12</v>
      </c>
      <c r="L32" s="20" t="s">
        <v>13</v>
      </c>
      <c r="M32" s="20" t="s">
        <v>14</v>
      </c>
      <c r="N32" s="161"/>
      <c r="O32" s="21" t="s">
        <v>16</v>
      </c>
    </row>
    <row r="33" spans="2:30" ht="27" customHeight="1" x14ac:dyDescent="0.55000000000000004">
      <c r="B33" s="92" t="s">
        <v>23</v>
      </c>
      <c r="C33" s="8"/>
      <c r="D33" s="8"/>
      <c r="E33" s="8"/>
      <c r="F33" s="8"/>
      <c r="G33" s="8"/>
      <c r="H33" s="8"/>
      <c r="I33" s="8"/>
      <c r="J33" s="8"/>
      <c r="K33" s="8"/>
      <c r="L33" s="8"/>
      <c r="M33" s="8"/>
      <c r="N33" s="165"/>
      <c r="O33" s="35">
        <f>SUM(C33:M33)</f>
        <v>0</v>
      </c>
    </row>
    <row r="34" spans="2:30" ht="27" customHeight="1" thickBot="1" x14ac:dyDescent="0.6">
      <c r="B34" s="40" t="s">
        <v>37</v>
      </c>
      <c r="C34" s="8"/>
      <c r="D34" s="8"/>
      <c r="E34" s="8"/>
      <c r="F34" s="8"/>
      <c r="G34" s="8"/>
      <c r="H34" s="8"/>
      <c r="I34" s="8"/>
      <c r="J34" s="8"/>
      <c r="K34" s="8"/>
      <c r="L34" s="8"/>
      <c r="M34" s="8"/>
      <c r="N34" s="166"/>
      <c r="O34" s="36">
        <f>SUM(C34:M34)</f>
        <v>0</v>
      </c>
    </row>
    <row r="35" spans="2:30" ht="27" customHeight="1" x14ac:dyDescent="0.55000000000000004">
      <c r="B35" s="40" t="s">
        <v>35</v>
      </c>
      <c r="C35" s="43">
        <f>+C33*1000</f>
        <v>0</v>
      </c>
      <c r="D35" s="37">
        <f t="shared" ref="D35:M35" si="20">+D33*1000</f>
        <v>0</v>
      </c>
      <c r="E35" s="37">
        <f t="shared" si="20"/>
        <v>0</v>
      </c>
      <c r="F35" s="37">
        <f t="shared" si="20"/>
        <v>0</v>
      </c>
      <c r="G35" s="37">
        <f t="shared" si="20"/>
        <v>0</v>
      </c>
      <c r="H35" s="37">
        <f t="shared" si="20"/>
        <v>0</v>
      </c>
      <c r="I35" s="37">
        <f t="shared" si="20"/>
        <v>0</v>
      </c>
      <c r="J35" s="37">
        <f t="shared" si="20"/>
        <v>0</v>
      </c>
      <c r="K35" s="37">
        <f t="shared" si="20"/>
        <v>0</v>
      </c>
      <c r="L35" s="37">
        <f t="shared" si="20"/>
        <v>0</v>
      </c>
      <c r="M35" s="37">
        <f t="shared" si="20"/>
        <v>0</v>
      </c>
      <c r="N35" s="163"/>
      <c r="O35" s="35">
        <f>SUM(C35:M35)</f>
        <v>0</v>
      </c>
      <c r="S35" s="4" t="s">
        <v>3</v>
      </c>
      <c r="T35" s="1" t="s">
        <v>5</v>
      </c>
      <c r="U35" s="1" t="s">
        <v>6</v>
      </c>
      <c r="V35" s="1" t="s">
        <v>7</v>
      </c>
      <c r="W35" s="1" t="s">
        <v>8</v>
      </c>
      <c r="X35" s="1" t="s">
        <v>9</v>
      </c>
      <c r="Y35" s="1" t="s">
        <v>10</v>
      </c>
      <c r="Z35" s="1" t="s">
        <v>11</v>
      </c>
      <c r="AA35" s="1" t="s">
        <v>12</v>
      </c>
      <c r="AB35" s="10" t="s">
        <v>13</v>
      </c>
      <c r="AC35" s="10" t="s">
        <v>14</v>
      </c>
      <c r="AD35" s="11" t="s">
        <v>15</v>
      </c>
    </row>
    <row r="36" spans="2:30" ht="27" customHeight="1" thickBot="1" x14ac:dyDescent="0.6">
      <c r="B36" s="44" t="s">
        <v>36</v>
      </c>
      <c r="C36" s="45">
        <f>+S36</f>
        <v>0</v>
      </c>
      <c r="D36" s="38">
        <f t="shared" ref="D36:M36" si="21">+T36</f>
        <v>0</v>
      </c>
      <c r="E36" s="38">
        <f t="shared" si="21"/>
        <v>0</v>
      </c>
      <c r="F36" s="38">
        <f t="shared" si="21"/>
        <v>0</v>
      </c>
      <c r="G36" s="38">
        <f t="shared" si="21"/>
        <v>0</v>
      </c>
      <c r="H36" s="38">
        <f t="shared" si="21"/>
        <v>0</v>
      </c>
      <c r="I36" s="38">
        <f t="shared" si="21"/>
        <v>0</v>
      </c>
      <c r="J36" s="38">
        <f t="shared" si="21"/>
        <v>0</v>
      </c>
      <c r="K36" s="38">
        <f t="shared" si="21"/>
        <v>0</v>
      </c>
      <c r="L36" s="38">
        <f t="shared" si="21"/>
        <v>0</v>
      </c>
      <c r="M36" s="38">
        <f t="shared" si="21"/>
        <v>0</v>
      </c>
      <c r="N36" s="164"/>
      <c r="O36" s="39">
        <f>SUM(C36:M36)</f>
        <v>0</v>
      </c>
      <c r="S36" s="5">
        <f>IF(C34/2&gt;C35,C35,C34/2)</f>
        <v>0</v>
      </c>
      <c r="T36" s="5">
        <f t="shared" ref="T36" si="22">IF(D34/2&gt;D35,D35,D34/2)</f>
        <v>0</v>
      </c>
      <c r="U36" s="5">
        <f t="shared" ref="U36" si="23">IF(E34/2&gt;E35,E35,E34/2)</f>
        <v>0</v>
      </c>
      <c r="V36" s="5">
        <f t="shared" ref="V36" si="24">IF(F34/2&gt;F35,F35,F34/2)</f>
        <v>0</v>
      </c>
      <c r="W36" s="5">
        <f t="shared" ref="W36" si="25">IF(G34/2&gt;G35,G35,G34/2)</f>
        <v>0</v>
      </c>
      <c r="X36" s="5">
        <f t="shared" ref="X36" si="26">IF(H34/2&gt;H35,H35,H34/2)</f>
        <v>0</v>
      </c>
      <c r="Y36" s="5">
        <f t="shared" ref="Y36" si="27">IF(I34/2&gt;I35,I35,I34/2)</f>
        <v>0</v>
      </c>
      <c r="Z36" s="5">
        <f t="shared" ref="Z36" si="28">IF(J34/2&gt;J35,J35,J34/2)</f>
        <v>0</v>
      </c>
      <c r="AA36" s="5">
        <f t="shared" ref="AA36" si="29">IF(K34/2&gt;K35,K35,K34/2)</f>
        <v>0</v>
      </c>
      <c r="AB36" s="12">
        <f t="shared" ref="AB36" si="30">IF(L34/2&gt;L35,L35,L34/2)</f>
        <v>0</v>
      </c>
      <c r="AC36" s="12">
        <f t="shared" ref="AC36" si="31">IF(M34/2&gt;M35,M35,M34/2)</f>
        <v>0</v>
      </c>
      <c r="AD36" s="12"/>
    </row>
    <row r="37" spans="2:30" ht="35.15" customHeight="1" thickBot="1" x14ac:dyDescent="0.6">
      <c r="B37" s="30"/>
      <c r="C37" s="25" t="str">
        <f>IF(C$9="","入力不可","")</f>
        <v/>
      </c>
      <c r="D37" s="26" t="str">
        <f t="shared" ref="D37:N37" si="32">IF(D$9="","入力不可","")</f>
        <v/>
      </c>
      <c r="E37" s="26" t="str">
        <f t="shared" si="32"/>
        <v/>
      </c>
      <c r="F37" s="26" t="str">
        <f t="shared" si="32"/>
        <v/>
      </c>
      <c r="G37" s="26" t="str">
        <f t="shared" si="32"/>
        <v/>
      </c>
      <c r="H37" s="26" t="str">
        <f t="shared" si="32"/>
        <v/>
      </c>
      <c r="I37" s="26" t="str">
        <f t="shared" si="32"/>
        <v/>
      </c>
      <c r="J37" s="26" t="str">
        <f t="shared" si="32"/>
        <v/>
      </c>
      <c r="K37" s="26" t="str">
        <f t="shared" si="32"/>
        <v/>
      </c>
      <c r="L37" s="26" t="str">
        <f t="shared" si="32"/>
        <v/>
      </c>
      <c r="M37" s="26" t="str">
        <f t="shared" si="32"/>
        <v/>
      </c>
      <c r="N37" s="26" t="str">
        <f t="shared" si="32"/>
        <v/>
      </c>
      <c r="O37" s="30"/>
    </row>
    <row r="38" spans="2:30" ht="37" customHeight="1" thickBot="1" x14ac:dyDescent="0.6">
      <c r="B38" s="33" t="s">
        <v>24</v>
      </c>
      <c r="C38" s="178"/>
      <c r="D38" s="179"/>
      <c r="E38" s="180"/>
      <c r="F38" s="30"/>
      <c r="G38" s="181" t="s">
        <v>33</v>
      </c>
      <c r="H38" s="182"/>
      <c r="I38" s="183"/>
      <c r="J38" s="184"/>
      <c r="K38" s="185" t="s">
        <v>32</v>
      </c>
      <c r="L38" s="186"/>
      <c r="M38" s="183"/>
      <c r="N38" s="184"/>
      <c r="O38" s="30"/>
    </row>
    <row r="39" spans="2:30" ht="27" customHeight="1" x14ac:dyDescent="0.55000000000000004">
      <c r="B39" s="42" t="s">
        <v>17</v>
      </c>
      <c r="C39" s="19" t="s">
        <v>3</v>
      </c>
      <c r="D39" s="20" t="s">
        <v>5</v>
      </c>
      <c r="E39" s="20" t="s">
        <v>6</v>
      </c>
      <c r="F39" s="20" t="s">
        <v>7</v>
      </c>
      <c r="G39" s="20" t="s">
        <v>8</v>
      </c>
      <c r="H39" s="20" t="s">
        <v>9</v>
      </c>
      <c r="I39" s="20" t="s">
        <v>10</v>
      </c>
      <c r="J39" s="20" t="s">
        <v>11</v>
      </c>
      <c r="K39" s="20" t="s">
        <v>12</v>
      </c>
      <c r="L39" s="20" t="s">
        <v>13</v>
      </c>
      <c r="M39" s="20" t="s">
        <v>14</v>
      </c>
      <c r="N39" s="161"/>
      <c r="O39" s="21" t="s">
        <v>16</v>
      </c>
    </row>
    <row r="40" spans="2:30" ht="27" customHeight="1" x14ac:dyDescent="0.55000000000000004">
      <c r="B40" s="95" t="s">
        <v>23</v>
      </c>
      <c r="C40" s="8"/>
      <c r="D40" s="8"/>
      <c r="E40" s="8"/>
      <c r="F40" s="8"/>
      <c r="G40" s="8"/>
      <c r="H40" s="8"/>
      <c r="I40" s="8"/>
      <c r="J40" s="8"/>
      <c r="K40" s="8"/>
      <c r="L40" s="8"/>
      <c r="M40" s="8"/>
      <c r="N40" s="165"/>
      <c r="O40" s="35">
        <f>SUM(C40:M40)</f>
        <v>0</v>
      </c>
    </row>
    <row r="41" spans="2:30" ht="27" customHeight="1" thickBot="1" x14ac:dyDescent="0.6">
      <c r="B41" s="46" t="s">
        <v>37</v>
      </c>
      <c r="C41" s="8"/>
      <c r="D41" s="8"/>
      <c r="E41" s="8"/>
      <c r="F41" s="8"/>
      <c r="G41" s="8"/>
      <c r="H41" s="8"/>
      <c r="I41" s="8"/>
      <c r="J41" s="8"/>
      <c r="K41" s="8"/>
      <c r="L41" s="8"/>
      <c r="M41" s="8"/>
      <c r="N41" s="166"/>
      <c r="O41" s="36">
        <f>SUM(C41:M41)</f>
        <v>0</v>
      </c>
    </row>
    <row r="42" spans="2:30" ht="27" customHeight="1" x14ac:dyDescent="0.55000000000000004">
      <c r="B42" s="46" t="s">
        <v>35</v>
      </c>
      <c r="C42" s="43">
        <f>+C40*1000</f>
        <v>0</v>
      </c>
      <c r="D42" s="37">
        <f t="shared" ref="D42:M42" si="33">+D40*1000</f>
        <v>0</v>
      </c>
      <c r="E42" s="37">
        <f t="shared" si="33"/>
        <v>0</v>
      </c>
      <c r="F42" s="37">
        <f t="shared" si="33"/>
        <v>0</v>
      </c>
      <c r="G42" s="37">
        <f t="shared" si="33"/>
        <v>0</v>
      </c>
      <c r="H42" s="37">
        <f t="shared" si="33"/>
        <v>0</v>
      </c>
      <c r="I42" s="37">
        <f t="shared" si="33"/>
        <v>0</v>
      </c>
      <c r="J42" s="37">
        <f t="shared" si="33"/>
        <v>0</v>
      </c>
      <c r="K42" s="37">
        <f t="shared" si="33"/>
        <v>0</v>
      </c>
      <c r="L42" s="37">
        <f t="shared" si="33"/>
        <v>0</v>
      </c>
      <c r="M42" s="37">
        <f t="shared" si="33"/>
        <v>0</v>
      </c>
      <c r="N42" s="163"/>
      <c r="O42" s="35">
        <f>SUM(C42:M42)</f>
        <v>0</v>
      </c>
      <c r="S42" s="4" t="s">
        <v>3</v>
      </c>
      <c r="T42" s="1" t="s">
        <v>5</v>
      </c>
      <c r="U42" s="1" t="s">
        <v>6</v>
      </c>
      <c r="V42" s="1" t="s">
        <v>7</v>
      </c>
      <c r="W42" s="1" t="s">
        <v>8</v>
      </c>
      <c r="X42" s="1" t="s">
        <v>9</v>
      </c>
      <c r="Y42" s="1" t="s">
        <v>10</v>
      </c>
      <c r="Z42" s="1" t="s">
        <v>11</v>
      </c>
      <c r="AA42" s="1" t="s">
        <v>12</v>
      </c>
      <c r="AB42" s="10" t="s">
        <v>13</v>
      </c>
      <c r="AC42" s="10" t="s">
        <v>14</v>
      </c>
      <c r="AD42" s="11" t="s">
        <v>15</v>
      </c>
    </row>
    <row r="43" spans="2:30" ht="27" customHeight="1" thickBot="1" x14ac:dyDescent="0.6">
      <c r="B43" s="47" t="s">
        <v>36</v>
      </c>
      <c r="C43" s="45">
        <f>+S43</f>
        <v>0</v>
      </c>
      <c r="D43" s="38">
        <f t="shared" ref="D43:M43" si="34">+T43</f>
        <v>0</v>
      </c>
      <c r="E43" s="38">
        <f t="shared" si="34"/>
        <v>0</v>
      </c>
      <c r="F43" s="38">
        <f t="shared" si="34"/>
        <v>0</v>
      </c>
      <c r="G43" s="38">
        <f t="shared" si="34"/>
        <v>0</v>
      </c>
      <c r="H43" s="38">
        <f t="shared" si="34"/>
        <v>0</v>
      </c>
      <c r="I43" s="38">
        <f t="shared" si="34"/>
        <v>0</v>
      </c>
      <c r="J43" s="38">
        <f t="shared" si="34"/>
        <v>0</v>
      </c>
      <c r="K43" s="38">
        <f t="shared" si="34"/>
        <v>0</v>
      </c>
      <c r="L43" s="38">
        <f t="shared" si="34"/>
        <v>0</v>
      </c>
      <c r="M43" s="38">
        <f t="shared" si="34"/>
        <v>0</v>
      </c>
      <c r="N43" s="164"/>
      <c r="O43" s="39">
        <f>SUM(C43:M43)</f>
        <v>0</v>
      </c>
      <c r="S43" s="5">
        <f>IF(C41/2&gt;C42,C42,C41/2)</f>
        <v>0</v>
      </c>
      <c r="T43" s="5">
        <f t="shared" ref="T43" si="35">IF(D41/2&gt;D42,D42,D41/2)</f>
        <v>0</v>
      </c>
      <c r="U43" s="5">
        <f t="shared" ref="U43" si="36">IF(E41/2&gt;E42,E42,E41/2)</f>
        <v>0</v>
      </c>
      <c r="V43" s="5">
        <f t="shared" ref="V43" si="37">IF(F41/2&gt;F42,F42,F41/2)</f>
        <v>0</v>
      </c>
      <c r="W43" s="5">
        <f t="shared" ref="W43" si="38">IF(G41/2&gt;G42,G42,G41/2)</f>
        <v>0</v>
      </c>
      <c r="X43" s="5">
        <f t="shared" ref="X43" si="39">IF(H41/2&gt;H42,H42,H41/2)</f>
        <v>0</v>
      </c>
      <c r="Y43" s="5">
        <f t="shared" ref="Y43" si="40">IF(I41/2&gt;I42,I42,I41/2)</f>
        <v>0</v>
      </c>
      <c r="Z43" s="5">
        <f t="shared" ref="Z43" si="41">IF(J41/2&gt;J42,J42,J41/2)</f>
        <v>0</v>
      </c>
      <c r="AA43" s="5">
        <f t="shared" ref="AA43" si="42">IF(K41/2&gt;K42,K42,K41/2)</f>
        <v>0</v>
      </c>
      <c r="AB43" s="12">
        <f t="shared" ref="AB43" si="43">IF(L41/2&gt;L42,L42,L41/2)</f>
        <v>0</v>
      </c>
      <c r="AC43" s="12">
        <f t="shared" ref="AC43" si="44">IF(M41/2&gt;M42,M42,M41/2)</f>
        <v>0</v>
      </c>
      <c r="AD43" s="12"/>
    </row>
    <row r="44" spans="2:30" ht="35.15" customHeight="1" thickBot="1" x14ac:dyDescent="0.6">
      <c r="B44" s="30"/>
      <c r="C44" s="25" t="str">
        <f>IF(C$9="","入力不可","")</f>
        <v/>
      </c>
      <c r="D44" s="26" t="str">
        <f t="shared" ref="D44:N44" si="45">IF(D$9="","入力不可","")</f>
        <v/>
      </c>
      <c r="E44" s="26" t="str">
        <f t="shared" si="45"/>
        <v/>
      </c>
      <c r="F44" s="26" t="str">
        <f t="shared" si="45"/>
        <v/>
      </c>
      <c r="G44" s="26" t="str">
        <f t="shared" si="45"/>
        <v/>
      </c>
      <c r="H44" s="26" t="str">
        <f t="shared" si="45"/>
        <v/>
      </c>
      <c r="I44" s="26" t="str">
        <f t="shared" si="45"/>
        <v/>
      </c>
      <c r="J44" s="26" t="str">
        <f t="shared" si="45"/>
        <v/>
      </c>
      <c r="K44" s="26" t="str">
        <f t="shared" si="45"/>
        <v/>
      </c>
      <c r="L44" s="26" t="str">
        <f t="shared" si="45"/>
        <v/>
      </c>
      <c r="M44" s="26" t="str">
        <f t="shared" si="45"/>
        <v/>
      </c>
      <c r="N44" s="26" t="str">
        <f t="shared" si="45"/>
        <v/>
      </c>
      <c r="O44" s="30"/>
    </row>
    <row r="45" spans="2:30" ht="31" customHeight="1" thickBot="1" x14ac:dyDescent="0.6">
      <c r="B45" s="77" t="s">
        <v>131</v>
      </c>
      <c r="C45" s="75" t="s">
        <v>3</v>
      </c>
      <c r="D45" s="48" t="s">
        <v>5</v>
      </c>
      <c r="E45" s="48" t="s">
        <v>6</v>
      </c>
      <c r="F45" s="48" t="s">
        <v>7</v>
      </c>
      <c r="G45" s="48" t="s">
        <v>8</v>
      </c>
      <c r="H45" s="48" t="s">
        <v>9</v>
      </c>
      <c r="I45" s="48" t="s">
        <v>10</v>
      </c>
      <c r="J45" s="48" t="s">
        <v>11</v>
      </c>
      <c r="K45" s="48" t="s">
        <v>12</v>
      </c>
      <c r="L45" s="48" t="s">
        <v>13</v>
      </c>
      <c r="M45" s="48" t="s">
        <v>14</v>
      </c>
      <c r="N45" s="167"/>
      <c r="O45" s="48" t="s">
        <v>16</v>
      </c>
    </row>
    <row r="46" spans="2:30" ht="31" customHeight="1" thickBot="1" x14ac:dyDescent="0.6">
      <c r="B46" s="76" t="s">
        <v>37</v>
      </c>
      <c r="C46" s="49">
        <f t="shared" ref="C46:M46" si="46">+C41+C34+C27+C20</f>
        <v>0</v>
      </c>
      <c r="D46" s="49">
        <f t="shared" si="46"/>
        <v>0</v>
      </c>
      <c r="E46" s="49">
        <f t="shared" si="46"/>
        <v>0</v>
      </c>
      <c r="F46" s="49">
        <f t="shared" si="46"/>
        <v>0</v>
      </c>
      <c r="G46" s="49">
        <f t="shared" si="46"/>
        <v>0</v>
      </c>
      <c r="H46" s="49">
        <f t="shared" si="46"/>
        <v>0</v>
      </c>
      <c r="I46" s="49">
        <f t="shared" si="46"/>
        <v>0</v>
      </c>
      <c r="J46" s="49">
        <f t="shared" si="46"/>
        <v>0</v>
      </c>
      <c r="K46" s="49">
        <f t="shared" si="46"/>
        <v>0</v>
      </c>
      <c r="L46" s="49">
        <f t="shared" si="46"/>
        <v>0</v>
      </c>
      <c r="M46" s="49">
        <f t="shared" si="46"/>
        <v>0</v>
      </c>
      <c r="N46" s="165"/>
      <c r="O46" s="74">
        <f>SUM(C46:M46)</f>
        <v>0</v>
      </c>
    </row>
    <row r="47" spans="2:30" ht="30.65" customHeight="1" thickBot="1" x14ac:dyDescent="0.6">
      <c r="B47" s="73" t="s">
        <v>36</v>
      </c>
      <c r="C47" s="37">
        <f t="shared" ref="C47:M47" si="47">+C43+C36+C29+C22</f>
        <v>0</v>
      </c>
      <c r="D47" s="43">
        <f t="shared" si="47"/>
        <v>0</v>
      </c>
      <c r="E47" s="43">
        <f t="shared" si="47"/>
        <v>0</v>
      </c>
      <c r="F47" s="43">
        <f t="shared" si="47"/>
        <v>0</v>
      </c>
      <c r="G47" s="43">
        <f t="shared" si="47"/>
        <v>0</v>
      </c>
      <c r="H47" s="43">
        <f t="shared" si="47"/>
        <v>0</v>
      </c>
      <c r="I47" s="43">
        <f t="shared" si="47"/>
        <v>0</v>
      </c>
      <c r="J47" s="43">
        <f t="shared" si="47"/>
        <v>0</v>
      </c>
      <c r="K47" s="43">
        <f t="shared" si="47"/>
        <v>0</v>
      </c>
      <c r="L47" s="43">
        <f t="shared" si="47"/>
        <v>0</v>
      </c>
      <c r="M47" s="43">
        <f t="shared" si="47"/>
        <v>0</v>
      </c>
      <c r="N47" s="168"/>
      <c r="O47" s="29">
        <f>SUM(C47:M47)</f>
        <v>0</v>
      </c>
      <c r="P47" s="158" t="s">
        <v>106</v>
      </c>
    </row>
    <row r="48" spans="2:30" ht="18" customHeight="1" x14ac:dyDescent="0.55000000000000004">
      <c r="B48" s="50"/>
      <c r="C48" s="28"/>
      <c r="D48" s="28"/>
      <c r="E48" s="28"/>
      <c r="F48" s="28"/>
      <c r="G48" s="28"/>
      <c r="H48" s="28"/>
      <c r="I48" s="28"/>
      <c r="J48" s="28"/>
      <c r="K48" s="28"/>
      <c r="L48" s="28"/>
      <c r="M48" s="28"/>
      <c r="N48" s="28"/>
      <c r="O48" s="28"/>
    </row>
    <row r="49" spans="2:30" ht="30.65" customHeight="1" thickBot="1" x14ac:dyDescent="0.6">
      <c r="B49" s="81" t="s">
        <v>126</v>
      </c>
      <c r="C49" s="82"/>
      <c r="D49" s="82"/>
      <c r="E49" s="82"/>
      <c r="F49" s="82"/>
      <c r="G49" s="82"/>
      <c r="H49" s="82"/>
      <c r="I49" s="28"/>
      <c r="J49" s="28"/>
      <c r="K49" s="28"/>
      <c r="L49" s="201" t="s">
        <v>41</v>
      </c>
      <c r="M49" s="202"/>
      <c r="N49" s="203"/>
      <c r="O49" s="78"/>
      <c r="P49" s="159"/>
      <c r="S49" s="13"/>
    </row>
    <row r="50" spans="2:30" ht="30.65" customHeight="1" thickBot="1" x14ac:dyDescent="0.6">
      <c r="B50" s="83" t="s">
        <v>109</v>
      </c>
      <c r="C50" s="208" t="s">
        <v>127</v>
      </c>
      <c r="D50" s="209"/>
      <c r="E50" s="210"/>
      <c r="F50" s="211">
        <f>O53</f>
        <v>0</v>
      </c>
      <c r="G50" s="212"/>
      <c r="H50" s="213"/>
      <c r="I50" s="28"/>
      <c r="J50" s="28"/>
      <c r="K50" s="28"/>
      <c r="L50" s="201" t="s">
        <v>42</v>
      </c>
      <c r="M50" s="202"/>
      <c r="N50" s="202"/>
      <c r="O50" s="29">
        <f>+S50</f>
        <v>0</v>
      </c>
      <c r="P50" s="158" t="s">
        <v>107</v>
      </c>
      <c r="S50">
        <f>IF(O49/2&lt;5000,O49/2,5000)</f>
        <v>0</v>
      </c>
    </row>
    <row r="51" spans="2:30" ht="30.65" customHeight="1" thickBot="1" x14ac:dyDescent="0.6">
      <c r="B51" s="83" t="s">
        <v>118</v>
      </c>
      <c r="C51" s="208" t="s">
        <v>128</v>
      </c>
      <c r="D51" s="209"/>
      <c r="E51" s="210"/>
      <c r="F51" s="211">
        <f>'(別紙1－2)消耗品費'!N43</f>
        <v>0</v>
      </c>
      <c r="G51" s="212"/>
      <c r="H51" s="213"/>
      <c r="I51" s="85"/>
      <c r="J51" s="214" t="s">
        <v>132</v>
      </c>
      <c r="K51" s="214"/>
      <c r="L51" s="214"/>
      <c r="M51" s="214"/>
      <c r="N51" s="214"/>
      <c r="O51" s="214"/>
    </row>
    <row r="52" spans="2:30" ht="27" customHeight="1" thickBot="1" x14ac:dyDescent="0.6">
      <c r="B52" s="84"/>
      <c r="C52" s="84"/>
      <c r="D52" s="84"/>
      <c r="E52" s="84"/>
      <c r="F52" s="84"/>
      <c r="G52" s="84"/>
      <c r="H52" s="84"/>
      <c r="M52" s="28"/>
      <c r="N52" s="28"/>
      <c r="O52" s="27" t="s">
        <v>30</v>
      </c>
    </row>
    <row r="53" spans="2:30" ht="35.5" customHeight="1" thickTop="1" thickBot="1" x14ac:dyDescent="0.6">
      <c r="B53" s="83" t="s">
        <v>129</v>
      </c>
      <c r="C53" s="215" t="s">
        <v>130</v>
      </c>
      <c r="D53" s="216"/>
      <c r="E53" s="217"/>
      <c r="F53" s="218">
        <f>F50+F51</f>
        <v>0</v>
      </c>
      <c r="G53" s="219"/>
      <c r="H53" s="220"/>
      <c r="K53" s="72" t="s">
        <v>109</v>
      </c>
      <c r="L53" s="205" t="s">
        <v>34</v>
      </c>
      <c r="M53" s="206"/>
      <c r="N53" s="207"/>
      <c r="O53" s="51">
        <f>ROUNDDOWN(S53,-3)</f>
        <v>0</v>
      </c>
      <c r="P53" s="158" t="s">
        <v>108</v>
      </c>
      <c r="R53" s="62">
        <f>O47+O50</f>
        <v>0</v>
      </c>
      <c r="S53" s="2">
        <f>IF(R53&gt;O13,O13,R53)</f>
        <v>0</v>
      </c>
    </row>
    <row r="54" spans="2:30" ht="19" customHeight="1" thickTop="1" x14ac:dyDescent="0.55000000000000004">
      <c r="B54" s="72"/>
      <c r="C54" s="79"/>
      <c r="D54" s="79"/>
      <c r="E54" s="79"/>
      <c r="F54" s="80"/>
      <c r="G54" s="80"/>
      <c r="H54" s="80"/>
      <c r="K54" s="72"/>
      <c r="L54" s="204" t="s">
        <v>101</v>
      </c>
      <c r="M54" s="204"/>
      <c r="N54" s="204"/>
      <c r="O54" s="204"/>
      <c r="P54" s="158"/>
      <c r="R54" s="62"/>
      <c r="S54" s="2"/>
    </row>
    <row r="55" spans="2:30" ht="17.5" customHeight="1" x14ac:dyDescent="0.55000000000000004">
      <c r="B55" s="91"/>
      <c r="C55" s="91"/>
      <c r="D55" s="91"/>
      <c r="E55" s="91"/>
      <c r="F55" s="91"/>
      <c r="G55" s="91"/>
      <c r="H55" s="91"/>
      <c r="I55" s="91"/>
      <c r="AA55" s="3"/>
      <c r="AD55"/>
    </row>
  </sheetData>
  <sheetProtection algorithmName="SHA-512" hashValue="2nyen5UNxm8ljfcyVIPLK19VE4Ox1usyh2c7ceYMdrSUY+pk2INd8r9Ccb77TpKEWyYyWvlbly5nVnpwb/1dKw==" saltValue="XjElqyN7lJi68xQ+A6Jsqg==" spinCount="100000" sheet="1" objects="1" scenarios="1"/>
  <mergeCells count="41">
    <mergeCell ref="L50:N50"/>
    <mergeCell ref="C31:E31"/>
    <mergeCell ref="L49:N49"/>
    <mergeCell ref="M31:N31"/>
    <mergeCell ref="L54:O54"/>
    <mergeCell ref="G31:H31"/>
    <mergeCell ref="I31:J31"/>
    <mergeCell ref="K31:L31"/>
    <mergeCell ref="L53:N53"/>
    <mergeCell ref="C50:E50"/>
    <mergeCell ref="C51:E51"/>
    <mergeCell ref="F50:H50"/>
    <mergeCell ref="F51:H51"/>
    <mergeCell ref="J51:O51"/>
    <mergeCell ref="C53:E53"/>
    <mergeCell ref="F53:H53"/>
    <mergeCell ref="K17:L17"/>
    <mergeCell ref="M17:N17"/>
    <mergeCell ref="B4:C4"/>
    <mergeCell ref="D4:N4"/>
    <mergeCell ref="B6:C6"/>
    <mergeCell ref="D6:N6"/>
    <mergeCell ref="M13:N13"/>
    <mergeCell ref="B5:C5"/>
    <mergeCell ref="D5:N5"/>
    <mergeCell ref="M2:N2"/>
    <mergeCell ref="B2:L2"/>
    <mergeCell ref="C38:E38"/>
    <mergeCell ref="G38:H38"/>
    <mergeCell ref="I38:J38"/>
    <mergeCell ref="K38:L38"/>
    <mergeCell ref="M38:N38"/>
    <mergeCell ref="C24:E24"/>
    <mergeCell ref="G24:H24"/>
    <mergeCell ref="I24:J24"/>
    <mergeCell ref="K24:L24"/>
    <mergeCell ref="M24:N24"/>
    <mergeCell ref="M15:N15"/>
    <mergeCell ref="C17:E17"/>
    <mergeCell ref="G17:H17"/>
    <mergeCell ref="I17:J17"/>
  </mergeCells>
  <phoneticPr fontId="1"/>
  <conditionalFormatting sqref="C11:N11">
    <cfRule type="expression" dxfId="9" priority="19">
      <formula>(C$9="")</formula>
    </cfRule>
  </conditionalFormatting>
  <conditionalFormatting sqref="C12:N12">
    <cfRule type="expression" dxfId="8" priority="18">
      <formula>(C$9="")</formula>
    </cfRule>
  </conditionalFormatting>
  <conditionalFormatting sqref="C19:N20">
    <cfRule type="expression" dxfId="7" priority="4">
      <formula>(C$9="")</formula>
    </cfRule>
  </conditionalFormatting>
  <conditionalFormatting sqref="C23:N23">
    <cfRule type="expression" dxfId="6" priority="17">
      <formula>(C$9="")</formula>
    </cfRule>
  </conditionalFormatting>
  <conditionalFormatting sqref="C26:N27">
    <cfRule type="expression" dxfId="5" priority="3">
      <formula>(C$9="")</formula>
    </cfRule>
  </conditionalFormatting>
  <conditionalFormatting sqref="C30:N30">
    <cfRule type="expression" dxfId="4" priority="13">
      <formula>(C$9="")</formula>
    </cfRule>
  </conditionalFormatting>
  <conditionalFormatting sqref="C33:N34">
    <cfRule type="expression" dxfId="3" priority="2">
      <formula>(C$9="")</formula>
    </cfRule>
  </conditionalFormatting>
  <conditionalFormatting sqref="C37:N37">
    <cfRule type="expression" dxfId="2" priority="6">
      <formula>(C$9="")</formula>
    </cfRule>
  </conditionalFormatting>
  <conditionalFormatting sqref="C40:N41">
    <cfRule type="expression" dxfId="1" priority="1">
      <formula>(C$9="")</formula>
    </cfRule>
  </conditionalFormatting>
  <conditionalFormatting sqref="C44:N44">
    <cfRule type="expression" dxfId="0" priority="5">
      <formula>(C$9="")</formula>
    </cfRule>
  </conditionalFormatting>
  <dataValidations count="2">
    <dataValidation type="list" allowBlank="1" showInputMessage="1" showErrorMessage="1" sqref="O2" xr:uid="{00000000-0002-0000-0000-000000000000}">
      <formula1>$C$10:$N$10</formula1>
    </dataValidation>
    <dataValidation type="list" allowBlank="1" showInputMessage="1" showErrorMessage="1" sqref="I17:J17 I38:J38 I31:J31 I24:J24" xr:uid="{00000000-0002-0000-0000-000001000000}">
      <formula1>$V$12:$V$16</formula1>
    </dataValidation>
  </dataValidations>
  <printOptions horizontalCentered="1" verticalCentered="1"/>
  <pageMargins left="3.937007874015748E-2" right="0.23622047244094491" top="0.31496062992125984" bottom="0.27559055118110237" header="0.19685039370078741" footer="0.15748031496062992"/>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5"/>
  <sheetViews>
    <sheetView view="pageBreakPreview" topLeftCell="A4" zoomScale="60" zoomScaleNormal="70" workbookViewId="0">
      <selection activeCell="AN12" sqref="AN12"/>
    </sheetView>
  </sheetViews>
  <sheetFormatPr defaultRowHeight="18" x14ac:dyDescent="0.55000000000000004"/>
  <cols>
    <col min="10" max="10" width="9.6640625" bestFit="1" customWidth="1"/>
    <col min="12" max="13" width="8.6640625" customWidth="1"/>
    <col min="14" max="14" width="13.08203125" customWidth="1"/>
    <col min="16" max="19" width="0" hidden="1" customWidth="1"/>
  </cols>
  <sheetData>
    <row r="1" spans="1:14" ht="18.5" thickBot="1" x14ac:dyDescent="0.6"/>
    <row r="2" spans="1:14" ht="29.5" thickBot="1" x14ac:dyDescent="0.6">
      <c r="A2" s="176" t="s">
        <v>139</v>
      </c>
      <c r="B2" s="176"/>
      <c r="C2" s="176"/>
      <c r="D2" s="176"/>
      <c r="E2" s="176"/>
      <c r="F2" s="176"/>
      <c r="G2" s="176"/>
      <c r="H2" s="176"/>
      <c r="I2" s="176"/>
      <c r="J2" s="176"/>
      <c r="K2" s="177"/>
      <c r="L2" s="174" t="s">
        <v>38</v>
      </c>
      <c r="M2" s="175"/>
      <c r="N2" s="160" t="str">
        <f>'(別紙1－1)年間活動計画_謝金・研修受講料'!O2</f>
        <v>4月</v>
      </c>
    </row>
    <row r="3" spans="1:14" ht="27" thickBot="1" x14ac:dyDescent="0.6">
      <c r="A3" s="14" t="s">
        <v>40</v>
      </c>
    </row>
    <row r="4" spans="1:14" ht="46.5" customHeight="1" thickBot="1" x14ac:dyDescent="0.6">
      <c r="A4" s="189" t="s">
        <v>0</v>
      </c>
      <c r="B4" s="190"/>
      <c r="C4" s="189" t="str">
        <f>IF('(別紙1－1)年間活動計画_謝金・研修受講料'!D4="","",'(別紙1－1)年間活動計画_謝金・研修受講料'!D4)</f>
        <v/>
      </c>
      <c r="D4" s="236"/>
      <c r="E4" s="236"/>
      <c r="F4" s="236"/>
      <c r="G4" s="236"/>
      <c r="H4" s="236"/>
      <c r="I4" s="236"/>
      <c r="J4" s="236"/>
      <c r="K4" s="236"/>
      <c r="L4" s="236"/>
      <c r="M4" s="190"/>
    </row>
    <row r="5" spans="1:14" ht="7" customHeight="1" x14ac:dyDescent="0.55000000000000004"/>
    <row r="6" spans="1:14" ht="26.5" x14ac:dyDescent="0.55000000000000004">
      <c r="A6" s="15" t="s">
        <v>123</v>
      </c>
    </row>
    <row r="7" spans="1:14" ht="26.5" x14ac:dyDescent="0.55000000000000004">
      <c r="A7" s="15" t="s">
        <v>115</v>
      </c>
    </row>
    <row r="8" spans="1:14" ht="23.5" customHeight="1" x14ac:dyDescent="0.55000000000000004">
      <c r="L8" s="107"/>
      <c r="N8" s="108" t="s">
        <v>142</v>
      </c>
    </row>
    <row r="9" spans="1:14" s="63" customFormat="1" ht="54.5" customHeight="1" x14ac:dyDescent="0.55000000000000004">
      <c r="A9" s="96" t="s">
        <v>116</v>
      </c>
      <c r="B9" s="96" t="s">
        <v>117</v>
      </c>
      <c r="C9" s="232" t="s">
        <v>113</v>
      </c>
      <c r="D9" s="232"/>
      <c r="E9" s="232"/>
      <c r="F9" s="232"/>
      <c r="G9" s="232"/>
      <c r="H9" s="96" t="s">
        <v>114</v>
      </c>
      <c r="I9" s="237" t="s">
        <v>124</v>
      </c>
      <c r="J9" s="238"/>
      <c r="K9" s="233" t="s">
        <v>119</v>
      </c>
      <c r="L9" s="234"/>
      <c r="M9" s="235" t="s">
        <v>120</v>
      </c>
      <c r="N9" s="235"/>
    </row>
    <row r="10" spans="1:14" ht="30" customHeight="1" x14ac:dyDescent="0.55000000000000004">
      <c r="A10" s="96">
        <v>1</v>
      </c>
      <c r="B10" s="103"/>
      <c r="C10" s="223"/>
      <c r="D10" s="223"/>
      <c r="E10" s="223"/>
      <c r="F10" s="223"/>
      <c r="G10" s="223"/>
      <c r="H10" s="104"/>
      <c r="I10" s="227"/>
      <c r="J10" s="228"/>
      <c r="K10" s="224">
        <f t="shared" ref="K10:K39" si="0">H10*I10</f>
        <v>0</v>
      </c>
      <c r="L10" s="224"/>
      <c r="M10" s="225">
        <f t="shared" ref="M10" si="1">ROUNDDOWN(K10/2,0)</f>
        <v>0</v>
      </c>
      <c r="N10" s="225"/>
    </row>
    <row r="11" spans="1:14" ht="30" customHeight="1" x14ac:dyDescent="0.55000000000000004">
      <c r="A11" s="96">
        <v>2</v>
      </c>
      <c r="B11" s="103"/>
      <c r="C11" s="223"/>
      <c r="D11" s="223"/>
      <c r="E11" s="223"/>
      <c r="F11" s="223"/>
      <c r="G11" s="223"/>
      <c r="H11" s="104"/>
      <c r="I11" s="227"/>
      <c r="J11" s="228"/>
      <c r="K11" s="224">
        <f t="shared" si="0"/>
        <v>0</v>
      </c>
      <c r="L11" s="224"/>
      <c r="M11" s="225">
        <f t="shared" ref="M11:M38" si="2">ROUNDDOWN(K11/2,0)</f>
        <v>0</v>
      </c>
      <c r="N11" s="225"/>
    </row>
    <row r="12" spans="1:14" ht="30" customHeight="1" x14ac:dyDescent="0.55000000000000004">
      <c r="A12" s="96">
        <v>3</v>
      </c>
      <c r="B12" s="103"/>
      <c r="C12" s="223"/>
      <c r="D12" s="223"/>
      <c r="E12" s="223"/>
      <c r="F12" s="223"/>
      <c r="G12" s="223"/>
      <c r="H12" s="104"/>
      <c r="I12" s="227"/>
      <c r="J12" s="228"/>
      <c r="K12" s="224">
        <f t="shared" si="0"/>
        <v>0</v>
      </c>
      <c r="L12" s="224"/>
      <c r="M12" s="225">
        <f t="shared" si="2"/>
        <v>0</v>
      </c>
      <c r="N12" s="225"/>
    </row>
    <row r="13" spans="1:14" ht="30" customHeight="1" x14ac:dyDescent="0.55000000000000004">
      <c r="A13" s="96">
        <v>4</v>
      </c>
      <c r="B13" s="103"/>
      <c r="C13" s="223"/>
      <c r="D13" s="223"/>
      <c r="E13" s="223"/>
      <c r="F13" s="223"/>
      <c r="G13" s="223"/>
      <c r="H13" s="104"/>
      <c r="I13" s="227"/>
      <c r="J13" s="228"/>
      <c r="K13" s="224">
        <f t="shared" si="0"/>
        <v>0</v>
      </c>
      <c r="L13" s="224"/>
      <c r="M13" s="225">
        <f t="shared" si="2"/>
        <v>0</v>
      </c>
      <c r="N13" s="225"/>
    </row>
    <row r="14" spans="1:14" ht="30" customHeight="1" x14ac:dyDescent="0.55000000000000004">
      <c r="A14" s="96">
        <v>5</v>
      </c>
      <c r="B14" s="103"/>
      <c r="C14" s="223"/>
      <c r="D14" s="223"/>
      <c r="E14" s="223"/>
      <c r="F14" s="223"/>
      <c r="G14" s="223"/>
      <c r="H14" s="104"/>
      <c r="I14" s="227"/>
      <c r="J14" s="228"/>
      <c r="K14" s="224">
        <f t="shared" si="0"/>
        <v>0</v>
      </c>
      <c r="L14" s="224"/>
      <c r="M14" s="225">
        <f t="shared" si="2"/>
        <v>0</v>
      </c>
      <c r="N14" s="225"/>
    </row>
    <row r="15" spans="1:14" ht="30" customHeight="1" x14ac:dyDescent="0.55000000000000004">
      <c r="A15" s="96">
        <v>6</v>
      </c>
      <c r="B15" s="103"/>
      <c r="C15" s="223"/>
      <c r="D15" s="223"/>
      <c r="E15" s="223"/>
      <c r="F15" s="223"/>
      <c r="G15" s="223"/>
      <c r="H15" s="104"/>
      <c r="I15" s="227"/>
      <c r="J15" s="228"/>
      <c r="K15" s="224">
        <f t="shared" si="0"/>
        <v>0</v>
      </c>
      <c r="L15" s="224"/>
      <c r="M15" s="225">
        <f t="shared" si="2"/>
        <v>0</v>
      </c>
      <c r="N15" s="225"/>
    </row>
    <row r="16" spans="1:14" ht="30" customHeight="1" x14ac:dyDescent="0.55000000000000004">
      <c r="A16" s="96">
        <v>7</v>
      </c>
      <c r="B16" s="103"/>
      <c r="C16" s="223"/>
      <c r="D16" s="223"/>
      <c r="E16" s="223"/>
      <c r="F16" s="223"/>
      <c r="G16" s="223"/>
      <c r="H16" s="104"/>
      <c r="I16" s="227"/>
      <c r="J16" s="228"/>
      <c r="K16" s="224">
        <f t="shared" si="0"/>
        <v>0</v>
      </c>
      <c r="L16" s="224"/>
      <c r="M16" s="225">
        <f t="shared" si="2"/>
        <v>0</v>
      </c>
      <c r="N16" s="225"/>
    </row>
    <row r="17" spans="1:14" ht="30" customHeight="1" x14ac:dyDescent="0.55000000000000004">
      <c r="A17" s="96">
        <v>8</v>
      </c>
      <c r="B17" s="103"/>
      <c r="C17" s="223"/>
      <c r="D17" s="223"/>
      <c r="E17" s="223"/>
      <c r="F17" s="223"/>
      <c r="G17" s="223"/>
      <c r="H17" s="104"/>
      <c r="I17" s="227"/>
      <c r="J17" s="228"/>
      <c r="K17" s="224">
        <f t="shared" si="0"/>
        <v>0</v>
      </c>
      <c r="L17" s="224"/>
      <c r="M17" s="225">
        <f t="shared" si="2"/>
        <v>0</v>
      </c>
      <c r="N17" s="225"/>
    </row>
    <row r="18" spans="1:14" ht="30" customHeight="1" x14ac:dyDescent="0.55000000000000004">
      <c r="A18" s="96">
        <v>9</v>
      </c>
      <c r="B18" s="103"/>
      <c r="C18" s="223"/>
      <c r="D18" s="223"/>
      <c r="E18" s="223"/>
      <c r="F18" s="223"/>
      <c r="G18" s="223"/>
      <c r="H18" s="104"/>
      <c r="I18" s="227"/>
      <c r="J18" s="228"/>
      <c r="K18" s="224">
        <f t="shared" si="0"/>
        <v>0</v>
      </c>
      <c r="L18" s="224"/>
      <c r="M18" s="225">
        <f t="shared" si="2"/>
        <v>0</v>
      </c>
      <c r="N18" s="225"/>
    </row>
    <row r="19" spans="1:14" ht="30" customHeight="1" x14ac:dyDescent="0.55000000000000004">
      <c r="A19" s="96">
        <v>10</v>
      </c>
      <c r="B19" s="103"/>
      <c r="C19" s="223"/>
      <c r="D19" s="223"/>
      <c r="E19" s="223"/>
      <c r="F19" s="223"/>
      <c r="G19" s="223"/>
      <c r="H19" s="104"/>
      <c r="I19" s="227"/>
      <c r="J19" s="228"/>
      <c r="K19" s="224">
        <f t="shared" si="0"/>
        <v>0</v>
      </c>
      <c r="L19" s="224"/>
      <c r="M19" s="225">
        <f t="shared" si="2"/>
        <v>0</v>
      </c>
      <c r="N19" s="225"/>
    </row>
    <row r="20" spans="1:14" ht="30" customHeight="1" x14ac:dyDescent="0.55000000000000004">
      <c r="A20" s="96">
        <v>11</v>
      </c>
      <c r="B20" s="103"/>
      <c r="C20" s="223"/>
      <c r="D20" s="223"/>
      <c r="E20" s="223"/>
      <c r="F20" s="223"/>
      <c r="G20" s="223"/>
      <c r="H20" s="104"/>
      <c r="I20" s="227"/>
      <c r="J20" s="228"/>
      <c r="K20" s="224">
        <f t="shared" si="0"/>
        <v>0</v>
      </c>
      <c r="L20" s="224"/>
      <c r="M20" s="225">
        <f t="shared" si="2"/>
        <v>0</v>
      </c>
      <c r="N20" s="225"/>
    </row>
    <row r="21" spans="1:14" ht="30" customHeight="1" x14ac:dyDescent="0.55000000000000004">
      <c r="A21" s="96">
        <v>12</v>
      </c>
      <c r="B21" s="103"/>
      <c r="C21" s="223"/>
      <c r="D21" s="223"/>
      <c r="E21" s="223"/>
      <c r="F21" s="223"/>
      <c r="G21" s="223"/>
      <c r="H21" s="104"/>
      <c r="I21" s="227"/>
      <c r="J21" s="228"/>
      <c r="K21" s="224">
        <f t="shared" si="0"/>
        <v>0</v>
      </c>
      <c r="L21" s="224"/>
      <c r="M21" s="225">
        <f t="shared" si="2"/>
        <v>0</v>
      </c>
      <c r="N21" s="225"/>
    </row>
    <row r="22" spans="1:14" ht="30" customHeight="1" x14ac:dyDescent="0.55000000000000004">
      <c r="A22" s="96">
        <v>13</v>
      </c>
      <c r="B22" s="103"/>
      <c r="C22" s="223"/>
      <c r="D22" s="223"/>
      <c r="E22" s="223"/>
      <c r="F22" s="223"/>
      <c r="G22" s="223"/>
      <c r="H22" s="104"/>
      <c r="I22" s="227"/>
      <c r="J22" s="228"/>
      <c r="K22" s="224">
        <f t="shared" si="0"/>
        <v>0</v>
      </c>
      <c r="L22" s="224"/>
      <c r="M22" s="225">
        <f t="shared" si="2"/>
        <v>0</v>
      </c>
      <c r="N22" s="225"/>
    </row>
    <row r="23" spans="1:14" ht="30" customHeight="1" x14ac:dyDescent="0.55000000000000004">
      <c r="A23" s="96">
        <v>14</v>
      </c>
      <c r="B23" s="103"/>
      <c r="C23" s="223"/>
      <c r="D23" s="223"/>
      <c r="E23" s="223"/>
      <c r="F23" s="223"/>
      <c r="G23" s="223"/>
      <c r="H23" s="104"/>
      <c r="I23" s="227"/>
      <c r="J23" s="228"/>
      <c r="K23" s="224">
        <f t="shared" si="0"/>
        <v>0</v>
      </c>
      <c r="L23" s="224"/>
      <c r="M23" s="225">
        <f t="shared" si="2"/>
        <v>0</v>
      </c>
      <c r="N23" s="225"/>
    </row>
    <row r="24" spans="1:14" ht="30" customHeight="1" x14ac:dyDescent="0.55000000000000004">
      <c r="A24" s="96">
        <v>15</v>
      </c>
      <c r="B24" s="103"/>
      <c r="C24" s="223"/>
      <c r="D24" s="223"/>
      <c r="E24" s="223"/>
      <c r="F24" s="223"/>
      <c r="G24" s="223"/>
      <c r="H24" s="104"/>
      <c r="I24" s="227"/>
      <c r="J24" s="228"/>
      <c r="K24" s="224">
        <f t="shared" si="0"/>
        <v>0</v>
      </c>
      <c r="L24" s="224"/>
      <c r="M24" s="225">
        <f t="shared" si="2"/>
        <v>0</v>
      </c>
      <c r="N24" s="225"/>
    </row>
    <row r="25" spans="1:14" ht="30" customHeight="1" x14ac:dyDescent="0.55000000000000004">
      <c r="A25" s="96">
        <v>16</v>
      </c>
      <c r="B25" s="103"/>
      <c r="C25" s="223"/>
      <c r="D25" s="223"/>
      <c r="E25" s="223"/>
      <c r="F25" s="223"/>
      <c r="G25" s="223"/>
      <c r="H25" s="104"/>
      <c r="I25" s="227"/>
      <c r="J25" s="228"/>
      <c r="K25" s="224">
        <f t="shared" si="0"/>
        <v>0</v>
      </c>
      <c r="L25" s="224"/>
      <c r="M25" s="225">
        <f t="shared" si="2"/>
        <v>0</v>
      </c>
      <c r="N25" s="225"/>
    </row>
    <row r="26" spans="1:14" ht="30" customHeight="1" x14ac:dyDescent="0.55000000000000004">
      <c r="A26" s="96">
        <v>17</v>
      </c>
      <c r="B26" s="103"/>
      <c r="C26" s="223"/>
      <c r="D26" s="223"/>
      <c r="E26" s="223"/>
      <c r="F26" s="223"/>
      <c r="G26" s="223"/>
      <c r="H26" s="104"/>
      <c r="I26" s="227"/>
      <c r="J26" s="228"/>
      <c r="K26" s="224">
        <f t="shared" si="0"/>
        <v>0</v>
      </c>
      <c r="L26" s="224"/>
      <c r="M26" s="225">
        <f t="shared" si="2"/>
        <v>0</v>
      </c>
      <c r="N26" s="225"/>
    </row>
    <row r="27" spans="1:14" ht="30" customHeight="1" x14ac:dyDescent="0.55000000000000004">
      <c r="A27" s="96">
        <v>18</v>
      </c>
      <c r="B27" s="103"/>
      <c r="C27" s="223"/>
      <c r="D27" s="223"/>
      <c r="E27" s="223"/>
      <c r="F27" s="223"/>
      <c r="G27" s="223"/>
      <c r="H27" s="104"/>
      <c r="I27" s="227"/>
      <c r="J27" s="228"/>
      <c r="K27" s="224">
        <f t="shared" si="0"/>
        <v>0</v>
      </c>
      <c r="L27" s="224"/>
      <c r="M27" s="225">
        <f t="shared" si="2"/>
        <v>0</v>
      </c>
      <c r="N27" s="225"/>
    </row>
    <row r="28" spans="1:14" ht="30" customHeight="1" x14ac:dyDescent="0.55000000000000004">
      <c r="A28" s="96">
        <v>19</v>
      </c>
      <c r="B28" s="103"/>
      <c r="C28" s="223"/>
      <c r="D28" s="223"/>
      <c r="E28" s="223"/>
      <c r="F28" s="223"/>
      <c r="G28" s="223"/>
      <c r="H28" s="104"/>
      <c r="I28" s="227"/>
      <c r="J28" s="228"/>
      <c r="K28" s="224">
        <f t="shared" si="0"/>
        <v>0</v>
      </c>
      <c r="L28" s="224"/>
      <c r="M28" s="225">
        <f t="shared" si="2"/>
        <v>0</v>
      </c>
      <c r="N28" s="225"/>
    </row>
    <row r="29" spans="1:14" ht="30" customHeight="1" x14ac:dyDescent="0.55000000000000004">
      <c r="A29" s="96">
        <v>20</v>
      </c>
      <c r="B29" s="103"/>
      <c r="C29" s="223"/>
      <c r="D29" s="223"/>
      <c r="E29" s="223"/>
      <c r="F29" s="223"/>
      <c r="G29" s="223"/>
      <c r="H29" s="104"/>
      <c r="I29" s="227"/>
      <c r="J29" s="228"/>
      <c r="K29" s="224">
        <f t="shared" si="0"/>
        <v>0</v>
      </c>
      <c r="L29" s="224"/>
      <c r="M29" s="225">
        <f t="shared" si="2"/>
        <v>0</v>
      </c>
      <c r="N29" s="225"/>
    </row>
    <row r="30" spans="1:14" ht="30" customHeight="1" x14ac:dyDescent="0.55000000000000004">
      <c r="A30" s="96">
        <v>21</v>
      </c>
      <c r="B30" s="103"/>
      <c r="C30" s="223"/>
      <c r="D30" s="223"/>
      <c r="E30" s="223"/>
      <c r="F30" s="223"/>
      <c r="G30" s="223"/>
      <c r="H30" s="104"/>
      <c r="I30" s="227"/>
      <c r="J30" s="228"/>
      <c r="K30" s="224">
        <f t="shared" si="0"/>
        <v>0</v>
      </c>
      <c r="L30" s="224"/>
      <c r="M30" s="225">
        <f t="shared" si="2"/>
        <v>0</v>
      </c>
      <c r="N30" s="225"/>
    </row>
    <row r="31" spans="1:14" ht="30" customHeight="1" x14ac:dyDescent="0.55000000000000004">
      <c r="A31" s="96">
        <v>22</v>
      </c>
      <c r="B31" s="103"/>
      <c r="C31" s="223"/>
      <c r="D31" s="223"/>
      <c r="E31" s="223"/>
      <c r="F31" s="223"/>
      <c r="G31" s="223"/>
      <c r="H31" s="104"/>
      <c r="I31" s="227"/>
      <c r="J31" s="228"/>
      <c r="K31" s="224">
        <f t="shared" si="0"/>
        <v>0</v>
      </c>
      <c r="L31" s="224"/>
      <c r="M31" s="225">
        <f t="shared" si="2"/>
        <v>0</v>
      </c>
      <c r="N31" s="225"/>
    </row>
    <row r="32" spans="1:14" ht="30" customHeight="1" x14ac:dyDescent="0.55000000000000004">
      <c r="A32" s="96">
        <v>23</v>
      </c>
      <c r="B32" s="103"/>
      <c r="C32" s="223"/>
      <c r="D32" s="223"/>
      <c r="E32" s="223"/>
      <c r="F32" s="223"/>
      <c r="G32" s="223"/>
      <c r="H32" s="104"/>
      <c r="I32" s="227"/>
      <c r="J32" s="228"/>
      <c r="K32" s="224">
        <f t="shared" si="0"/>
        <v>0</v>
      </c>
      <c r="L32" s="224"/>
      <c r="M32" s="225">
        <f t="shared" si="2"/>
        <v>0</v>
      </c>
      <c r="N32" s="225"/>
    </row>
    <row r="33" spans="1:17" ht="30" customHeight="1" x14ac:dyDescent="0.55000000000000004">
      <c r="A33" s="96">
        <v>24</v>
      </c>
      <c r="B33" s="103"/>
      <c r="C33" s="223"/>
      <c r="D33" s="223"/>
      <c r="E33" s="223"/>
      <c r="F33" s="223"/>
      <c r="G33" s="223"/>
      <c r="H33" s="104"/>
      <c r="I33" s="227"/>
      <c r="J33" s="228"/>
      <c r="K33" s="224">
        <f t="shared" si="0"/>
        <v>0</v>
      </c>
      <c r="L33" s="224"/>
      <c r="M33" s="225">
        <f t="shared" si="2"/>
        <v>0</v>
      </c>
      <c r="N33" s="225"/>
    </row>
    <row r="34" spans="1:17" ht="30" customHeight="1" x14ac:dyDescent="0.55000000000000004">
      <c r="A34" s="96">
        <v>25</v>
      </c>
      <c r="B34" s="103"/>
      <c r="C34" s="223"/>
      <c r="D34" s="223"/>
      <c r="E34" s="223"/>
      <c r="F34" s="223"/>
      <c r="G34" s="223"/>
      <c r="H34" s="104"/>
      <c r="I34" s="227"/>
      <c r="J34" s="228"/>
      <c r="K34" s="224">
        <f t="shared" si="0"/>
        <v>0</v>
      </c>
      <c r="L34" s="224"/>
      <c r="M34" s="225">
        <f t="shared" si="2"/>
        <v>0</v>
      </c>
      <c r="N34" s="225"/>
    </row>
    <row r="35" spans="1:17" ht="30" customHeight="1" x14ac:dyDescent="0.55000000000000004">
      <c r="A35" s="96">
        <v>26</v>
      </c>
      <c r="B35" s="103"/>
      <c r="C35" s="223"/>
      <c r="D35" s="223"/>
      <c r="E35" s="223"/>
      <c r="F35" s="223"/>
      <c r="G35" s="223"/>
      <c r="H35" s="104"/>
      <c r="I35" s="227"/>
      <c r="J35" s="228"/>
      <c r="K35" s="224">
        <f t="shared" si="0"/>
        <v>0</v>
      </c>
      <c r="L35" s="224"/>
      <c r="M35" s="225">
        <f t="shared" si="2"/>
        <v>0</v>
      </c>
      <c r="N35" s="225"/>
    </row>
    <row r="36" spans="1:17" ht="30" customHeight="1" x14ac:dyDescent="0.55000000000000004">
      <c r="A36" s="96">
        <v>27</v>
      </c>
      <c r="B36" s="103"/>
      <c r="C36" s="223"/>
      <c r="D36" s="223"/>
      <c r="E36" s="223"/>
      <c r="F36" s="223"/>
      <c r="G36" s="223"/>
      <c r="H36" s="104"/>
      <c r="I36" s="227"/>
      <c r="J36" s="228"/>
      <c r="K36" s="224">
        <f t="shared" si="0"/>
        <v>0</v>
      </c>
      <c r="L36" s="224"/>
      <c r="M36" s="225">
        <f t="shared" si="2"/>
        <v>0</v>
      </c>
      <c r="N36" s="225"/>
    </row>
    <row r="37" spans="1:17" ht="30" customHeight="1" x14ac:dyDescent="0.55000000000000004">
      <c r="A37" s="96">
        <v>28</v>
      </c>
      <c r="B37" s="103"/>
      <c r="C37" s="223"/>
      <c r="D37" s="223"/>
      <c r="E37" s="223"/>
      <c r="F37" s="223"/>
      <c r="G37" s="223"/>
      <c r="H37" s="104"/>
      <c r="I37" s="227"/>
      <c r="J37" s="228"/>
      <c r="K37" s="224">
        <f t="shared" si="0"/>
        <v>0</v>
      </c>
      <c r="L37" s="224"/>
      <c r="M37" s="225">
        <f>ROUNDDOWN(K37/2,0)</f>
        <v>0</v>
      </c>
      <c r="N37" s="225"/>
    </row>
    <row r="38" spans="1:17" ht="30" customHeight="1" x14ac:dyDescent="0.55000000000000004">
      <c r="A38" s="96">
        <v>29</v>
      </c>
      <c r="B38" s="103"/>
      <c r="C38" s="223"/>
      <c r="D38" s="223"/>
      <c r="E38" s="223"/>
      <c r="F38" s="223"/>
      <c r="G38" s="223"/>
      <c r="H38" s="104"/>
      <c r="I38" s="227"/>
      <c r="J38" s="228"/>
      <c r="K38" s="224">
        <f t="shared" si="0"/>
        <v>0</v>
      </c>
      <c r="L38" s="224"/>
      <c r="M38" s="225">
        <f t="shared" si="2"/>
        <v>0</v>
      </c>
      <c r="N38" s="225"/>
    </row>
    <row r="39" spans="1:17" ht="30" customHeight="1" thickBot="1" x14ac:dyDescent="0.6">
      <c r="A39" s="97">
        <v>30</v>
      </c>
      <c r="B39" s="105"/>
      <c r="C39" s="226"/>
      <c r="D39" s="226"/>
      <c r="E39" s="226"/>
      <c r="F39" s="226"/>
      <c r="G39" s="226"/>
      <c r="H39" s="106"/>
      <c r="I39" s="227"/>
      <c r="J39" s="228"/>
      <c r="K39" s="224">
        <f t="shared" si="0"/>
        <v>0</v>
      </c>
      <c r="L39" s="224"/>
      <c r="M39" s="225">
        <f>ROUNDDOWN(K39/2,0)</f>
        <v>0</v>
      </c>
      <c r="N39" s="225"/>
    </row>
    <row r="40" spans="1:17" ht="30" customHeight="1" thickTop="1" x14ac:dyDescent="0.55000000000000004">
      <c r="A40" s="98" t="s">
        <v>16</v>
      </c>
      <c r="B40" s="99"/>
      <c r="C40" s="221"/>
      <c r="D40" s="221"/>
      <c r="E40" s="221"/>
      <c r="F40" s="221"/>
      <c r="G40" s="221"/>
      <c r="H40" s="100">
        <f>SUM(H10:H39)</f>
        <v>0</v>
      </c>
      <c r="I40" s="229">
        <f>SUM(I10:J39)</f>
        <v>0</v>
      </c>
      <c r="J40" s="230"/>
      <c r="K40" s="222">
        <f>SUM(K10:L39)</f>
        <v>0</v>
      </c>
      <c r="L40" s="222"/>
      <c r="M40" s="222">
        <f>SUM(M10:N39)</f>
        <v>0</v>
      </c>
      <c r="N40" s="222"/>
    </row>
    <row r="41" spans="1:17" ht="6.5" customHeight="1" x14ac:dyDescent="0.55000000000000004"/>
    <row r="42" spans="1:17" ht="22.5" thickBot="1" x14ac:dyDescent="0.6">
      <c r="A42" s="101" t="s">
        <v>65</v>
      </c>
      <c r="L42" s="28"/>
      <c r="M42" s="28"/>
      <c r="N42" s="27" t="s">
        <v>30</v>
      </c>
    </row>
    <row r="43" spans="1:17" ht="35.5" thickBot="1" x14ac:dyDescent="0.6">
      <c r="A43" s="102" t="s">
        <v>121</v>
      </c>
      <c r="J43" s="72" t="s">
        <v>118</v>
      </c>
      <c r="K43" s="205" t="s">
        <v>34</v>
      </c>
      <c r="L43" s="206"/>
      <c r="M43" s="207"/>
      <c r="N43" s="51">
        <f>ROUNDDOWN(Q43,-3)</f>
        <v>0</v>
      </c>
      <c r="Q43" s="2">
        <f>IF(M40&gt;100000,100000,M40)</f>
        <v>0</v>
      </c>
    </row>
    <row r="44" spans="1:17" ht="22" x14ac:dyDescent="0.55000000000000004">
      <c r="A44" s="102" t="s">
        <v>122</v>
      </c>
      <c r="J44" s="231" t="s">
        <v>101</v>
      </c>
      <c r="K44" s="231"/>
      <c r="L44" s="231"/>
      <c r="M44" s="231"/>
      <c r="N44" s="231"/>
    </row>
    <row r="45" spans="1:17" x14ac:dyDescent="0.55000000000000004">
      <c r="J45" s="231" t="s">
        <v>125</v>
      </c>
      <c r="K45" s="231"/>
      <c r="L45" s="231"/>
      <c r="M45" s="231"/>
      <c r="N45" s="231"/>
    </row>
  </sheetData>
  <sheetProtection algorithmName="SHA-512" hashValue="lnOfmxpfWfYHQmNSlCOy5GWUYoOkhB3tx63IFM8EGRPRWbfV6G24z6EKFdfrYLUciaebmQpqLBRjTvlwciyEOA==" saltValue="stDqhXnXYOrArfA73Xm9EA==" spinCount="100000" sheet="1" objects="1" scenarios="1"/>
  <mergeCells count="135">
    <mergeCell ref="J44:N44"/>
    <mergeCell ref="J45:N45"/>
    <mergeCell ref="C9:G9"/>
    <mergeCell ref="K9:L9"/>
    <mergeCell ref="M9:N9"/>
    <mergeCell ref="A2:K2"/>
    <mergeCell ref="L2:M2"/>
    <mergeCell ref="A4:B4"/>
    <mergeCell ref="C4:M4"/>
    <mergeCell ref="I9:J9"/>
    <mergeCell ref="C12:G12"/>
    <mergeCell ref="K12:L12"/>
    <mergeCell ref="M12:N12"/>
    <mergeCell ref="C13:G13"/>
    <mergeCell ref="K13:L13"/>
    <mergeCell ref="M13:N13"/>
    <mergeCell ref="C10:G10"/>
    <mergeCell ref="K10:L10"/>
    <mergeCell ref="M10:N10"/>
    <mergeCell ref="C11:G11"/>
    <mergeCell ref="K11:L11"/>
    <mergeCell ref="M11:N11"/>
    <mergeCell ref="I10:J10"/>
    <mergeCell ref="I11:J11"/>
    <mergeCell ref="I12:J12"/>
    <mergeCell ref="I13:J13"/>
    <mergeCell ref="C16:G16"/>
    <mergeCell ref="K16:L16"/>
    <mergeCell ref="M16:N16"/>
    <mergeCell ref="C17:G17"/>
    <mergeCell ref="K17:L17"/>
    <mergeCell ref="M17:N17"/>
    <mergeCell ref="C14:G14"/>
    <mergeCell ref="K14:L14"/>
    <mergeCell ref="M14:N14"/>
    <mergeCell ref="C15:G15"/>
    <mergeCell ref="K15:L15"/>
    <mergeCell ref="M15:N15"/>
    <mergeCell ref="I14:J14"/>
    <mergeCell ref="I15:J15"/>
    <mergeCell ref="I16:J16"/>
    <mergeCell ref="I17:J17"/>
    <mergeCell ref="C20:G20"/>
    <mergeCell ref="K20:L20"/>
    <mergeCell ref="M20:N20"/>
    <mergeCell ref="C21:G21"/>
    <mergeCell ref="K21:L21"/>
    <mergeCell ref="M21:N21"/>
    <mergeCell ref="C18:G18"/>
    <mergeCell ref="K18:L18"/>
    <mergeCell ref="M18:N18"/>
    <mergeCell ref="C19:G19"/>
    <mergeCell ref="K19:L19"/>
    <mergeCell ref="M19:N19"/>
    <mergeCell ref="I18:J18"/>
    <mergeCell ref="I19:J19"/>
    <mergeCell ref="I20:J20"/>
    <mergeCell ref="I21:J21"/>
    <mergeCell ref="C24:G24"/>
    <mergeCell ref="K24:L24"/>
    <mergeCell ref="M24:N24"/>
    <mergeCell ref="C25:G25"/>
    <mergeCell ref="K25:L25"/>
    <mergeCell ref="M25:N25"/>
    <mergeCell ref="C22:G22"/>
    <mergeCell ref="K22:L22"/>
    <mergeCell ref="M22:N22"/>
    <mergeCell ref="C23:G23"/>
    <mergeCell ref="K23:L23"/>
    <mergeCell ref="M23:N23"/>
    <mergeCell ref="I22:J22"/>
    <mergeCell ref="I23:J23"/>
    <mergeCell ref="I24:J24"/>
    <mergeCell ref="I25:J25"/>
    <mergeCell ref="C28:G28"/>
    <mergeCell ref="K28:L28"/>
    <mergeCell ref="M28:N28"/>
    <mergeCell ref="C29:G29"/>
    <mergeCell ref="K29:L29"/>
    <mergeCell ref="M29:N29"/>
    <mergeCell ref="C26:G26"/>
    <mergeCell ref="K26:L26"/>
    <mergeCell ref="M26:N26"/>
    <mergeCell ref="C27:G27"/>
    <mergeCell ref="K27:L27"/>
    <mergeCell ref="M27:N27"/>
    <mergeCell ref="I26:J26"/>
    <mergeCell ref="I27:J27"/>
    <mergeCell ref="I28:J28"/>
    <mergeCell ref="I29:J29"/>
    <mergeCell ref="C32:G32"/>
    <mergeCell ref="K32:L32"/>
    <mergeCell ref="M32:N32"/>
    <mergeCell ref="C33:G33"/>
    <mergeCell ref="K33:L33"/>
    <mergeCell ref="M33:N33"/>
    <mergeCell ref="C30:G30"/>
    <mergeCell ref="K30:L30"/>
    <mergeCell ref="M30:N30"/>
    <mergeCell ref="C31:G31"/>
    <mergeCell ref="K31:L31"/>
    <mergeCell ref="M31:N31"/>
    <mergeCell ref="I30:J30"/>
    <mergeCell ref="I31:J31"/>
    <mergeCell ref="I32:J32"/>
    <mergeCell ref="I33:J33"/>
    <mergeCell ref="C36:G36"/>
    <mergeCell ref="K36:L36"/>
    <mergeCell ref="M36:N36"/>
    <mergeCell ref="C37:G37"/>
    <mergeCell ref="K37:L37"/>
    <mergeCell ref="M37:N37"/>
    <mergeCell ref="C34:G34"/>
    <mergeCell ref="K34:L34"/>
    <mergeCell ref="M34:N34"/>
    <mergeCell ref="C35:G35"/>
    <mergeCell ref="K35:L35"/>
    <mergeCell ref="M35:N35"/>
    <mergeCell ref="I34:J34"/>
    <mergeCell ref="I35:J35"/>
    <mergeCell ref="I36:J36"/>
    <mergeCell ref="I37:J37"/>
    <mergeCell ref="C40:G40"/>
    <mergeCell ref="K40:L40"/>
    <mergeCell ref="M40:N40"/>
    <mergeCell ref="K43:M43"/>
    <mergeCell ref="C38:G38"/>
    <mergeCell ref="K38:L38"/>
    <mergeCell ref="M38:N38"/>
    <mergeCell ref="C39:G39"/>
    <mergeCell ref="K39:L39"/>
    <mergeCell ref="M39:N39"/>
    <mergeCell ref="I38:J38"/>
    <mergeCell ref="I39:J39"/>
    <mergeCell ref="I40:J40"/>
  </mergeCells>
  <phoneticPr fontId="1"/>
  <dataValidations count="1">
    <dataValidation type="whole" allowBlank="1" showInputMessage="1" showErrorMessage="1" sqref="I10:J39" xr:uid="{00000000-0002-0000-0100-000000000000}">
      <formula1>1</formula1>
      <formula2>29999</formula2>
    </dataValidation>
  </dataValidations>
  <pageMargins left="0.93" right="0.70866141732283472" top="0.44" bottom="0.48" header="0.31496062992125984" footer="0.25"/>
  <pageSetup paperSize="9" scale="58" orientation="portrait"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J15"/>
  <sheetViews>
    <sheetView zoomScaleNormal="100" workbookViewId="0">
      <selection activeCell="C11" sqref="C11:I11"/>
    </sheetView>
  </sheetViews>
  <sheetFormatPr defaultColWidth="8.58203125" defaultRowHeight="38.15" customHeight="1" x14ac:dyDescent="0.55000000000000004"/>
  <cols>
    <col min="1" max="2" width="21.25" style="53" customWidth="1"/>
    <col min="3" max="9" width="5.08203125" style="52" customWidth="1"/>
    <col min="10" max="16384" width="8.58203125" style="52"/>
  </cols>
  <sheetData>
    <row r="1" spans="1:10" ht="38.15" customHeight="1" x14ac:dyDescent="0.55000000000000004">
      <c r="A1" s="242" t="s">
        <v>62</v>
      </c>
      <c r="B1" s="242"/>
      <c r="C1" s="242"/>
      <c r="D1" s="242"/>
      <c r="E1" s="242"/>
      <c r="F1" s="242"/>
      <c r="G1" s="242"/>
      <c r="H1" s="242"/>
      <c r="I1" s="242"/>
    </row>
    <row r="2" spans="1:10" ht="38.15" customHeight="1" x14ac:dyDescent="0.55000000000000004">
      <c r="A2" s="14" t="s">
        <v>112</v>
      </c>
      <c r="B2" s="109"/>
      <c r="C2" s="109"/>
      <c r="D2" s="110"/>
      <c r="E2" s="110"/>
      <c r="F2" s="110"/>
      <c r="G2" s="110"/>
      <c r="H2" s="110"/>
      <c r="I2" s="110"/>
    </row>
    <row r="3" spans="1:10" ht="38.15" customHeight="1" x14ac:dyDescent="0.55000000000000004">
      <c r="A3" s="240" t="s">
        <v>43</v>
      </c>
      <c r="B3" s="240"/>
      <c r="C3" s="243" t="str">
        <f>IF('(別紙1－1)年間活動計画_謝金・研修受講料'!D4="","",'(別紙1－1)年間活動計画_謝金・研修受講料'!D4)</f>
        <v/>
      </c>
      <c r="D3" s="243"/>
      <c r="E3" s="243"/>
      <c r="F3" s="243"/>
      <c r="G3" s="243"/>
      <c r="H3" s="243"/>
      <c r="I3" s="243"/>
      <c r="J3" s="54" t="s">
        <v>110</v>
      </c>
    </row>
    <row r="4" spans="1:10" ht="38.15" customHeight="1" x14ac:dyDescent="0.55000000000000004">
      <c r="A4" s="244"/>
      <c r="B4" s="244"/>
      <c r="C4" s="110"/>
      <c r="D4" s="110"/>
      <c r="E4" s="110"/>
      <c r="F4" s="110"/>
      <c r="G4" s="110"/>
      <c r="H4" s="110"/>
      <c r="I4" s="110"/>
    </row>
    <row r="5" spans="1:10" ht="38.15" customHeight="1" x14ac:dyDescent="0.55000000000000004">
      <c r="A5" s="240" t="s">
        <v>44</v>
      </c>
      <c r="B5" s="240"/>
      <c r="C5" s="241"/>
      <c r="D5" s="241"/>
      <c r="E5" s="241"/>
      <c r="F5" s="241"/>
      <c r="G5" s="241"/>
      <c r="H5" s="241"/>
      <c r="I5" s="241"/>
    </row>
    <row r="6" spans="1:10" ht="38.15" customHeight="1" x14ac:dyDescent="0.55000000000000004">
      <c r="A6" s="240" t="s">
        <v>45</v>
      </c>
      <c r="B6" s="240"/>
      <c r="C6" s="241"/>
      <c r="D6" s="241"/>
      <c r="E6" s="241"/>
      <c r="F6" s="241"/>
      <c r="G6" s="241"/>
      <c r="H6" s="241"/>
      <c r="I6" s="241"/>
    </row>
    <row r="7" spans="1:10" ht="38.15" customHeight="1" x14ac:dyDescent="0.55000000000000004">
      <c r="A7" s="239" t="s">
        <v>92</v>
      </c>
      <c r="B7" s="240"/>
      <c r="C7" s="245"/>
      <c r="D7" s="246"/>
      <c r="E7" s="246"/>
      <c r="F7" s="246"/>
      <c r="G7" s="247"/>
      <c r="H7" s="245"/>
      <c r="I7" s="247"/>
    </row>
    <row r="8" spans="1:10" ht="38.15" customHeight="1" x14ac:dyDescent="0.55000000000000004">
      <c r="A8" s="239" t="s">
        <v>93</v>
      </c>
      <c r="B8" s="240"/>
      <c r="C8" s="241"/>
      <c r="D8" s="241"/>
      <c r="E8" s="241"/>
      <c r="F8" s="241"/>
      <c r="G8" s="241"/>
      <c r="H8" s="241"/>
      <c r="I8" s="241"/>
    </row>
    <row r="9" spans="1:10" ht="38.15" customHeight="1" x14ac:dyDescent="0.55000000000000004">
      <c r="A9" s="239" t="s">
        <v>94</v>
      </c>
      <c r="B9" s="240"/>
      <c r="C9" s="241"/>
      <c r="D9" s="241"/>
      <c r="E9" s="241"/>
      <c r="F9" s="241"/>
      <c r="G9" s="241"/>
      <c r="H9" s="241"/>
      <c r="I9" s="241"/>
    </row>
    <row r="10" spans="1:10" ht="38.15" customHeight="1" x14ac:dyDescent="0.55000000000000004">
      <c r="A10" s="248" t="s">
        <v>95</v>
      </c>
      <c r="B10" s="248"/>
      <c r="C10" s="112"/>
      <c r="D10" s="112"/>
      <c r="E10" s="112"/>
      <c r="F10" s="112"/>
      <c r="G10" s="112"/>
      <c r="H10" s="112"/>
      <c r="I10" s="112"/>
    </row>
    <row r="11" spans="1:10" ht="38.15" customHeight="1" x14ac:dyDescent="0.55000000000000004">
      <c r="A11" s="240" t="s">
        <v>47</v>
      </c>
      <c r="B11" s="111" t="s">
        <v>48</v>
      </c>
      <c r="C11" s="241"/>
      <c r="D11" s="241"/>
      <c r="E11" s="241"/>
      <c r="F11" s="241"/>
      <c r="G11" s="241"/>
      <c r="H11" s="241"/>
      <c r="I11" s="241"/>
    </row>
    <row r="12" spans="1:10" ht="38.15" customHeight="1" x14ac:dyDescent="0.55000000000000004">
      <c r="A12" s="240"/>
      <c r="B12" s="111" t="s">
        <v>49</v>
      </c>
      <c r="C12" s="241"/>
      <c r="D12" s="241"/>
      <c r="E12" s="241"/>
      <c r="F12" s="241"/>
      <c r="G12" s="241"/>
      <c r="H12" s="241"/>
      <c r="I12" s="241"/>
    </row>
    <row r="14" spans="1:10" ht="38.15" hidden="1" customHeight="1" x14ac:dyDescent="0.55000000000000004">
      <c r="B14" s="53" t="s">
        <v>46</v>
      </c>
    </row>
    <row r="15" spans="1:10" ht="38.15" hidden="1" customHeight="1" x14ac:dyDescent="0.55000000000000004">
      <c r="B15" s="53" t="s">
        <v>50</v>
      </c>
    </row>
  </sheetData>
  <sheetProtection algorithmName="SHA-512" hashValue="BoDf/Z8URu/2fbXKPqzPNb+36NOOxX2T0s7DISlDpjUuXIlgxILBmfcUtMTM4ojsTytzwwD2x2G1Y4Z2oeeZWg==" saltValue="hbTdMCtYUITgjk5+F5MC2g==" spinCount="100000" sheet="1" objects="1" scenarios="1"/>
  <mergeCells count="19">
    <mergeCell ref="A9:B9"/>
    <mergeCell ref="C9:I9"/>
    <mergeCell ref="A10:B10"/>
    <mergeCell ref="A11:A12"/>
    <mergeCell ref="C11:I11"/>
    <mergeCell ref="C12:I12"/>
    <mergeCell ref="A8:B8"/>
    <mergeCell ref="C8:I8"/>
    <mergeCell ref="A1:I1"/>
    <mergeCell ref="A3:B3"/>
    <mergeCell ref="C3:I3"/>
    <mergeCell ref="A4:B4"/>
    <mergeCell ref="A5:B5"/>
    <mergeCell ref="C5:I5"/>
    <mergeCell ref="A6:B6"/>
    <mergeCell ref="C6:I6"/>
    <mergeCell ref="A7:B7"/>
    <mergeCell ref="C7:G7"/>
    <mergeCell ref="H7:I7"/>
  </mergeCells>
  <phoneticPr fontId="1"/>
  <dataValidations count="2">
    <dataValidation type="list" allowBlank="1" showInputMessage="1" showErrorMessage="1" sqref="H7:I7" xr:uid="{00000000-0002-0000-0300-000000000000}">
      <formula1>$B$14:$B$15</formula1>
    </dataValidation>
    <dataValidation type="list" allowBlank="1" showInputMessage="1" showErrorMessage="1" sqref="C9" xr:uid="{00000000-0002-0000-0300-000001000000}">
      <formula1>"普通,当座,貯蓄"</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E26"/>
  <sheetViews>
    <sheetView topLeftCell="A7" zoomScaleNormal="100" workbookViewId="0">
      <selection activeCell="F25" sqref="F25"/>
    </sheetView>
  </sheetViews>
  <sheetFormatPr defaultRowHeight="31" customHeight="1" x14ac:dyDescent="0.55000000000000004"/>
  <cols>
    <col min="1" max="2" width="20.58203125" style="52" customWidth="1"/>
    <col min="3" max="3" width="27.33203125" style="52" customWidth="1"/>
    <col min="4" max="253" width="8.58203125" style="52"/>
    <col min="254" max="254" width="3.33203125" style="52" customWidth="1"/>
    <col min="255" max="257" width="14.33203125" style="52" customWidth="1"/>
    <col min="258" max="258" width="11.58203125" style="52" customWidth="1"/>
    <col min="259" max="259" width="18.83203125" style="52" customWidth="1"/>
    <col min="260" max="509" width="8.58203125" style="52"/>
    <col min="510" max="510" width="3.33203125" style="52" customWidth="1"/>
    <col min="511" max="513" width="14.33203125" style="52" customWidth="1"/>
    <col min="514" max="514" width="11.58203125" style="52" customWidth="1"/>
    <col min="515" max="515" width="18.83203125" style="52" customWidth="1"/>
    <col min="516" max="765" width="8.58203125" style="52"/>
    <col min="766" max="766" width="3.33203125" style="52" customWidth="1"/>
    <col min="767" max="769" width="14.33203125" style="52" customWidth="1"/>
    <col min="770" max="770" width="11.58203125" style="52" customWidth="1"/>
    <col min="771" max="771" width="18.83203125" style="52" customWidth="1"/>
    <col min="772" max="1021" width="8.58203125" style="52"/>
    <col min="1022" max="1022" width="3.33203125" style="52" customWidth="1"/>
    <col min="1023" max="1025" width="14.33203125" style="52" customWidth="1"/>
    <col min="1026" max="1026" width="11.58203125" style="52" customWidth="1"/>
    <col min="1027" max="1027" width="18.83203125" style="52" customWidth="1"/>
    <col min="1028" max="1277" width="8.58203125" style="52"/>
    <col min="1278" max="1278" width="3.33203125" style="52" customWidth="1"/>
    <col min="1279" max="1281" width="14.33203125" style="52" customWidth="1"/>
    <col min="1282" max="1282" width="11.58203125" style="52" customWidth="1"/>
    <col min="1283" max="1283" width="18.83203125" style="52" customWidth="1"/>
    <col min="1284" max="1533" width="8.58203125" style="52"/>
    <col min="1534" max="1534" width="3.33203125" style="52" customWidth="1"/>
    <col min="1535" max="1537" width="14.33203125" style="52" customWidth="1"/>
    <col min="1538" max="1538" width="11.58203125" style="52" customWidth="1"/>
    <col min="1539" max="1539" width="18.83203125" style="52" customWidth="1"/>
    <col min="1540" max="1789" width="8.58203125" style="52"/>
    <col min="1790" max="1790" width="3.33203125" style="52" customWidth="1"/>
    <col min="1791" max="1793" width="14.33203125" style="52" customWidth="1"/>
    <col min="1794" max="1794" width="11.58203125" style="52" customWidth="1"/>
    <col min="1795" max="1795" width="18.83203125" style="52" customWidth="1"/>
    <col min="1796" max="2045" width="8.58203125" style="52"/>
    <col min="2046" max="2046" width="3.33203125" style="52" customWidth="1"/>
    <col min="2047" max="2049" width="14.33203125" style="52" customWidth="1"/>
    <col min="2050" max="2050" width="11.58203125" style="52" customWidth="1"/>
    <col min="2051" max="2051" width="18.83203125" style="52" customWidth="1"/>
    <col min="2052" max="2301" width="8.58203125" style="52"/>
    <col min="2302" max="2302" width="3.33203125" style="52" customWidth="1"/>
    <col min="2303" max="2305" width="14.33203125" style="52" customWidth="1"/>
    <col min="2306" max="2306" width="11.58203125" style="52" customWidth="1"/>
    <col min="2307" max="2307" width="18.83203125" style="52" customWidth="1"/>
    <col min="2308" max="2557" width="8.58203125" style="52"/>
    <col min="2558" max="2558" width="3.33203125" style="52" customWidth="1"/>
    <col min="2559" max="2561" width="14.33203125" style="52" customWidth="1"/>
    <col min="2562" max="2562" width="11.58203125" style="52" customWidth="1"/>
    <col min="2563" max="2563" width="18.83203125" style="52" customWidth="1"/>
    <col min="2564" max="2813" width="8.58203125" style="52"/>
    <col min="2814" max="2814" width="3.33203125" style="52" customWidth="1"/>
    <col min="2815" max="2817" width="14.33203125" style="52" customWidth="1"/>
    <col min="2818" max="2818" width="11.58203125" style="52" customWidth="1"/>
    <col min="2819" max="2819" width="18.83203125" style="52" customWidth="1"/>
    <col min="2820" max="3069" width="8.58203125" style="52"/>
    <col min="3070" max="3070" width="3.33203125" style="52" customWidth="1"/>
    <col min="3071" max="3073" width="14.33203125" style="52" customWidth="1"/>
    <col min="3074" max="3074" width="11.58203125" style="52" customWidth="1"/>
    <col min="3075" max="3075" width="18.83203125" style="52" customWidth="1"/>
    <col min="3076" max="3325" width="8.58203125" style="52"/>
    <col min="3326" max="3326" width="3.33203125" style="52" customWidth="1"/>
    <col min="3327" max="3329" width="14.33203125" style="52" customWidth="1"/>
    <col min="3330" max="3330" width="11.58203125" style="52" customWidth="1"/>
    <col min="3331" max="3331" width="18.83203125" style="52" customWidth="1"/>
    <col min="3332" max="3581" width="8.58203125" style="52"/>
    <col min="3582" max="3582" width="3.33203125" style="52" customWidth="1"/>
    <col min="3583" max="3585" width="14.33203125" style="52" customWidth="1"/>
    <col min="3586" max="3586" width="11.58203125" style="52" customWidth="1"/>
    <col min="3587" max="3587" width="18.83203125" style="52" customWidth="1"/>
    <col min="3588" max="3837" width="8.58203125" style="52"/>
    <col min="3838" max="3838" width="3.33203125" style="52" customWidth="1"/>
    <col min="3839" max="3841" width="14.33203125" style="52" customWidth="1"/>
    <col min="3842" max="3842" width="11.58203125" style="52" customWidth="1"/>
    <col min="3843" max="3843" width="18.83203125" style="52" customWidth="1"/>
    <col min="3844" max="4093" width="8.58203125" style="52"/>
    <col min="4094" max="4094" width="3.33203125" style="52" customWidth="1"/>
    <col min="4095" max="4097" width="14.33203125" style="52" customWidth="1"/>
    <col min="4098" max="4098" width="11.58203125" style="52" customWidth="1"/>
    <col min="4099" max="4099" width="18.83203125" style="52" customWidth="1"/>
    <col min="4100" max="4349" width="8.58203125" style="52"/>
    <col min="4350" max="4350" width="3.33203125" style="52" customWidth="1"/>
    <col min="4351" max="4353" width="14.33203125" style="52" customWidth="1"/>
    <col min="4354" max="4354" width="11.58203125" style="52" customWidth="1"/>
    <col min="4355" max="4355" width="18.83203125" style="52" customWidth="1"/>
    <col min="4356" max="4605" width="8.58203125" style="52"/>
    <col min="4606" max="4606" width="3.33203125" style="52" customWidth="1"/>
    <col min="4607" max="4609" width="14.33203125" style="52" customWidth="1"/>
    <col min="4610" max="4610" width="11.58203125" style="52" customWidth="1"/>
    <col min="4611" max="4611" width="18.83203125" style="52" customWidth="1"/>
    <col min="4612" max="4861" width="8.58203125" style="52"/>
    <col min="4862" max="4862" width="3.33203125" style="52" customWidth="1"/>
    <col min="4863" max="4865" width="14.33203125" style="52" customWidth="1"/>
    <col min="4866" max="4866" width="11.58203125" style="52" customWidth="1"/>
    <col min="4867" max="4867" width="18.83203125" style="52" customWidth="1"/>
    <col min="4868" max="5117" width="8.58203125" style="52"/>
    <col min="5118" max="5118" width="3.33203125" style="52" customWidth="1"/>
    <col min="5119" max="5121" width="14.33203125" style="52" customWidth="1"/>
    <col min="5122" max="5122" width="11.58203125" style="52" customWidth="1"/>
    <col min="5123" max="5123" width="18.83203125" style="52" customWidth="1"/>
    <col min="5124" max="5373" width="8.58203125" style="52"/>
    <col min="5374" max="5374" width="3.33203125" style="52" customWidth="1"/>
    <col min="5375" max="5377" width="14.33203125" style="52" customWidth="1"/>
    <col min="5378" max="5378" width="11.58203125" style="52" customWidth="1"/>
    <col min="5379" max="5379" width="18.83203125" style="52" customWidth="1"/>
    <col min="5380" max="5629" width="8.58203125" style="52"/>
    <col min="5630" max="5630" width="3.33203125" style="52" customWidth="1"/>
    <col min="5631" max="5633" width="14.33203125" style="52" customWidth="1"/>
    <col min="5634" max="5634" width="11.58203125" style="52" customWidth="1"/>
    <col min="5635" max="5635" width="18.83203125" style="52" customWidth="1"/>
    <col min="5636" max="5885" width="8.58203125" style="52"/>
    <col min="5886" max="5886" width="3.33203125" style="52" customWidth="1"/>
    <col min="5887" max="5889" width="14.33203125" style="52" customWidth="1"/>
    <col min="5890" max="5890" width="11.58203125" style="52" customWidth="1"/>
    <col min="5891" max="5891" width="18.83203125" style="52" customWidth="1"/>
    <col min="5892" max="6141" width="8.58203125" style="52"/>
    <col min="6142" max="6142" width="3.33203125" style="52" customWidth="1"/>
    <col min="6143" max="6145" width="14.33203125" style="52" customWidth="1"/>
    <col min="6146" max="6146" width="11.58203125" style="52" customWidth="1"/>
    <col min="6147" max="6147" width="18.83203125" style="52" customWidth="1"/>
    <col min="6148" max="6397" width="8.58203125" style="52"/>
    <col min="6398" max="6398" width="3.33203125" style="52" customWidth="1"/>
    <col min="6399" max="6401" width="14.33203125" style="52" customWidth="1"/>
    <col min="6402" max="6402" width="11.58203125" style="52" customWidth="1"/>
    <col min="6403" max="6403" width="18.83203125" style="52" customWidth="1"/>
    <col min="6404" max="6653" width="8.58203125" style="52"/>
    <col min="6654" max="6654" width="3.33203125" style="52" customWidth="1"/>
    <col min="6655" max="6657" width="14.33203125" style="52" customWidth="1"/>
    <col min="6658" max="6658" width="11.58203125" style="52" customWidth="1"/>
    <col min="6659" max="6659" width="18.83203125" style="52" customWidth="1"/>
    <col min="6660" max="6909" width="8.58203125" style="52"/>
    <col min="6910" max="6910" width="3.33203125" style="52" customWidth="1"/>
    <col min="6911" max="6913" width="14.33203125" style="52" customWidth="1"/>
    <col min="6914" max="6914" width="11.58203125" style="52" customWidth="1"/>
    <col min="6915" max="6915" width="18.83203125" style="52" customWidth="1"/>
    <col min="6916" max="7165" width="8.58203125" style="52"/>
    <col min="7166" max="7166" width="3.33203125" style="52" customWidth="1"/>
    <col min="7167" max="7169" width="14.33203125" style="52" customWidth="1"/>
    <col min="7170" max="7170" width="11.58203125" style="52" customWidth="1"/>
    <col min="7171" max="7171" width="18.83203125" style="52" customWidth="1"/>
    <col min="7172" max="7421" width="8.58203125" style="52"/>
    <col min="7422" max="7422" width="3.33203125" style="52" customWidth="1"/>
    <col min="7423" max="7425" width="14.33203125" style="52" customWidth="1"/>
    <col min="7426" max="7426" width="11.58203125" style="52" customWidth="1"/>
    <col min="7427" max="7427" width="18.83203125" style="52" customWidth="1"/>
    <col min="7428" max="7677" width="8.58203125" style="52"/>
    <col min="7678" max="7678" width="3.33203125" style="52" customWidth="1"/>
    <col min="7679" max="7681" width="14.33203125" style="52" customWidth="1"/>
    <col min="7682" max="7682" width="11.58203125" style="52" customWidth="1"/>
    <col min="7683" max="7683" width="18.83203125" style="52" customWidth="1"/>
    <col min="7684" max="7933" width="8.58203125" style="52"/>
    <col min="7934" max="7934" width="3.33203125" style="52" customWidth="1"/>
    <col min="7935" max="7937" width="14.33203125" style="52" customWidth="1"/>
    <col min="7938" max="7938" width="11.58203125" style="52" customWidth="1"/>
    <col min="7939" max="7939" width="18.83203125" style="52" customWidth="1"/>
    <col min="7940" max="8189" width="8.58203125" style="52"/>
    <col min="8190" max="8190" width="3.33203125" style="52" customWidth="1"/>
    <col min="8191" max="8193" width="14.33203125" style="52" customWidth="1"/>
    <col min="8194" max="8194" width="11.58203125" style="52" customWidth="1"/>
    <col min="8195" max="8195" width="18.83203125" style="52" customWidth="1"/>
    <col min="8196" max="8445" width="8.58203125" style="52"/>
    <col min="8446" max="8446" width="3.33203125" style="52" customWidth="1"/>
    <col min="8447" max="8449" width="14.33203125" style="52" customWidth="1"/>
    <col min="8450" max="8450" width="11.58203125" style="52" customWidth="1"/>
    <col min="8451" max="8451" width="18.83203125" style="52" customWidth="1"/>
    <col min="8452" max="8701" width="8.58203125" style="52"/>
    <col min="8702" max="8702" width="3.33203125" style="52" customWidth="1"/>
    <col min="8703" max="8705" width="14.33203125" style="52" customWidth="1"/>
    <col min="8706" max="8706" width="11.58203125" style="52" customWidth="1"/>
    <col min="8707" max="8707" width="18.83203125" style="52" customWidth="1"/>
    <col min="8708" max="8957" width="8.58203125" style="52"/>
    <col min="8958" max="8958" width="3.33203125" style="52" customWidth="1"/>
    <col min="8959" max="8961" width="14.33203125" style="52" customWidth="1"/>
    <col min="8962" max="8962" width="11.58203125" style="52" customWidth="1"/>
    <col min="8963" max="8963" width="18.83203125" style="52" customWidth="1"/>
    <col min="8964" max="9213" width="8.58203125" style="52"/>
    <col min="9214" max="9214" width="3.33203125" style="52" customWidth="1"/>
    <col min="9215" max="9217" width="14.33203125" style="52" customWidth="1"/>
    <col min="9218" max="9218" width="11.58203125" style="52" customWidth="1"/>
    <col min="9219" max="9219" width="18.83203125" style="52" customWidth="1"/>
    <col min="9220" max="9469" width="8.58203125" style="52"/>
    <col min="9470" max="9470" width="3.33203125" style="52" customWidth="1"/>
    <col min="9471" max="9473" width="14.33203125" style="52" customWidth="1"/>
    <col min="9474" max="9474" width="11.58203125" style="52" customWidth="1"/>
    <col min="9475" max="9475" width="18.83203125" style="52" customWidth="1"/>
    <col min="9476" max="9725" width="8.58203125" style="52"/>
    <col min="9726" max="9726" width="3.33203125" style="52" customWidth="1"/>
    <col min="9727" max="9729" width="14.33203125" style="52" customWidth="1"/>
    <col min="9730" max="9730" width="11.58203125" style="52" customWidth="1"/>
    <col min="9731" max="9731" width="18.83203125" style="52" customWidth="1"/>
    <col min="9732" max="9981" width="8.58203125" style="52"/>
    <col min="9982" max="9982" width="3.33203125" style="52" customWidth="1"/>
    <col min="9983" max="9985" width="14.33203125" style="52" customWidth="1"/>
    <col min="9986" max="9986" width="11.58203125" style="52" customWidth="1"/>
    <col min="9987" max="9987" width="18.83203125" style="52" customWidth="1"/>
    <col min="9988" max="10237" width="8.58203125" style="52"/>
    <col min="10238" max="10238" width="3.33203125" style="52" customWidth="1"/>
    <col min="10239" max="10241" width="14.33203125" style="52" customWidth="1"/>
    <col min="10242" max="10242" width="11.58203125" style="52" customWidth="1"/>
    <col min="10243" max="10243" width="18.83203125" style="52" customWidth="1"/>
    <col min="10244" max="10493" width="8.58203125" style="52"/>
    <col min="10494" max="10494" width="3.33203125" style="52" customWidth="1"/>
    <col min="10495" max="10497" width="14.33203125" style="52" customWidth="1"/>
    <col min="10498" max="10498" width="11.58203125" style="52" customWidth="1"/>
    <col min="10499" max="10499" width="18.83203125" style="52" customWidth="1"/>
    <col min="10500" max="10749" width="8.58203125" style="52"/>
    <col min="10750" max="10750" width="3.33203125" style="52" customWidth="1"/>
    <col min="10751" max="10753" width="14.33203125" style="52" customWidth="1"/>
    <col min="10754" max="10754" width="11.58203125" style="52" customWidth="1"/>
    <col min="10755" max="10755" width="18.83203125" style="52" customWidth="1"/>
    <col min="10756" max="11005" width="8.58203125" style="52"/>
    <col min="11006" max="11006" width="3.33203125" style="52" customWidth="1"/>
    <col min="11007" max="11009" width="14.33203125" style="52" customWidth="1"/>
    <col min="11010" max="11010" width="11.58203125" style="52" customWidth="1"/>
    <col min="11011" max="11011" width="18.83203125" style="52" customWidth="1"/>
    <col min="11012" max="11261" width="8.58203125" style="52"/>
    <col min="11262" max="11262" width="3.33203125" style="52" customWidth="1"/>
    <col min="11263" max="11265" width="14.33203125" style="52" customWidth="1"/>
    <col min="11266" max="11266" width="11.58203125" style="52" customWidth="1"/>
    <col min="11267" max="11267" width="18.83203125" style="52" customWidth="1"/>
    <col min="11268" max="11517" width="8.58203125" style="52"/>
    <col min="11518" max="11518" width="3.33203125" style="52" customWidth="1"/>
    <col min="11519" max="11521" width="14.33203125" style="52" customWidth="1"/>
    <col min="11522" max="11522" width="11.58203125" style="52" customWidth="1"/>
    <col min="11523" max="11523" width="18.83203125" style="52" customWidth="1"/>
    <col min="11524" max="11773" width="8.58203125" style="52"/>
    <col min="11774" max="11774" width="3.33203125" style="52" customWidth="1"/>
    <col min="11775" max="11777" width="14.33203125" style="52" customWidth="1"/>
    <col min="11778" max="11778" width="11.58203125" style="52" customWidth="1"/>
    <col min="11779" max="11779" width="18.83203125" style="52" customWidth="1"/>
    <col min="11780" max="12029" width="8.58203125" style="52"/>
    <col min="12030" max="12030" width="3.33203125" style="52" customWidth="1"/>
    <col min="12031" max="12033" width="14.33203125" style="52" customWidth="1"/>
    <col min="12034" max="12034" width="11.58203125" style="52" customWidth="1"/>
    <col min="12035" max="12035" width="18.83203125" style="52" customWidth="1"/>
    <col min="12036" max="12285" width="8.58203125" style="52"/>
    <col min="12286" max="12286" width="3.33203125" style="52" customWidth="1"/>
    <col min="12287" max="12289" width="14.33203125" style="52" customWidth="1"/>
    <col min="12290" max="12290" width="11.58203125" style="52" customWidth="1"/>
    <col min="12291" max="12291" width="18.83203125" style="52" customWidth="1"/>
    <col min="12292" max="12541" width="8.58203125" style="52"/>
    <col min="12542" max="12542" width="3.33203125" style="52" customWidth="1"/>
    <col min="12543" max="12545" width="14.33203125" style="52" customWidth="1"/>
    <col min="12546" max="12546" width="11.58203125" style="52" customWidth="1"/>
    <col min="12547" max="12547" width="18.83203125" style="52" customWidth="1"/>
    <col min="12548" max="12797" width="8.58203125" style="52"/>
    <col min="12798" max="12798" width="3.33203125" style="52" customWidth="1"/>
    <col min="12799" max="12801" width="14.33203125" style="52" customWidth="1"/>
    <col min="12802" max="12802" width="11.58203125" style="52" customWidth="1"/>
    <col min="12803" max="12803" width="18.83203125" style="52" customWidth="1"/>
    <col min="12804" max="13053" width="8.58203125" style="52"/>
    <col min="13054" max="13054" width="3.33203125" style="52" customWidth="1"/>
    <col min="13055" max="13057" width="14.33203125" style="52" customWidth="1"/>
    <col min="13058" max="13058" width="11.58203125" style="52" customWidth="1"/>
    <col min="13059" max="13059" width="18.83203125" style="52" customWidth="1"/>
    <col min="13060" max="13309" width="8.58203125" style="52"/>
    <col min="13310" max="13310" width="3.33203125" style="52" customWidth="1"/>
    <col min="13311" max="13313" width="14.33203125" style="52" customWidth="1"/>
    <col min="13314" max="13314" width="11.58203125" style="52" customWidth="1"/>
    <col min="13315" max="13315" width="18.83203125" style="52" customWidth="1"/>
    <col min="13316" max="13565" width="8.58203125" style="52"/>
    <col min="13566" max="13566" width="3.33203125" style="52" customWidth="1"/>
    <col min="13567" max="13569" width="14.33203125" style="52" customWidth="1"/>
    <col min="13570" max="13570" width="11.58203125" style="52" customWidth="1"/>
    <col min="13571" max="13571" width="18.83203125" style="52" customWidth="1"/>
    <col min="13572" max="13821" width="8.58203125" style="52"/>
    <col min="13822" max="13822" width="3.33203125" style="52" customWidth="1"/>
    <col min="13823" max="13825" width="14.33203125" style="52" customWidth="1"/>
    <col min="13826" max="13826" width="11.58203125" style="52" customWidth="1"/>
    <col min="13827" max="13827" width="18.83203125" style="52" customWidth="1"/>
    <col min="13828" max="14077" width="8.58203125" style="52"/>
    <col min="14078" max="14078" width="3.33203125" style="52" customWidth="1"/>
    <col min="14079" max="14081" width="14.33203125" style="52" customWidth="1"/>
    <col min="14082" max="14082" width="11.58203125" style="52" customWidth="1"/>
    <col min="14083" max="14083" width="18.83203125" style="52" customWidth="1"/>
    <col min="14084" max="14333" width="8.58203125" style="52"/>
    <col min="14334" max="14334" width="3.33203125" style="52" customWidth="1"/>
    <col min="14335" max="14337" width="14.33203125" style="52" customWidth="1"/>
    <col min="14338" max="14338" width="11.58203125" style="52" customWidth="1"/>
    <col min="14339" max="14339" width="18.83203125" style="52" customWidth="1"/>
    <col min="14340" max="14589" width="8.58203125" style="52"/>
    <col min="14590" max="14590" width="3.33203125" style="52" customWidth="1"/>
    <col min="14591" max="14593" width="14.33203125" style="52" customWidth="1"/>
    <col min="14594" max="14594" width="11.58203125" style="52" customWidth="1"/>
    <col min="14595" max="14595" width="18.83203125" style="52" customWidth="1"/>
    <col min="14596" max="14845" width="8.58203125" style="52"/>
    <col min="14846" max="14846" width="3.33203125" style="52" customWidth="1"/>
    <col min="14847" max="14849" width="14.33203125" style="52" customWidth="1"/>
    <col min="14850" max="14850" width="11.58203125" style="52" customWidth="1"/>
    <col min="14851" max="14851" width="18.83203125" style="52" customWidth="1"/>
    <col min="14852" max="15101" width="8.58203125" style="52"/>
    <col min="15102" max="15102" width="3.33203125" style="52" customWidth="1"/>
    <col min="15103" max="15105" width="14.33203125" style="52" customWidth="1"/>
    <col min="15106" max="15106" width="11.58203125" style="52" customWidth="1"/>
    <col min="15107" max="15107" width="18.83203125" style="52" customWidth="1"/>
    <col min="15108" max="15357" width="8.58203125" style="52"/>
    <col min="15358" max="15358" width="3.33203125" style="52" customWidth="1"/>
    <col min="15359" max="15361" width="14.33203125" style="52" customWidth="1"/>
    <col min="15362" max="15362" width="11.58203125" style="52" customWidth="1"/>
    <col min="15363" max="15363" width="18.83203125" style="52" customWidth="1"/>
    <col min="15364" max="15613" width="8.58203125" style="52"/>
    <col min="15614" max="15614" width="3.33203125" style="52" customWidth="1"/>
    <col min="15615" max="15617" width="14.33203125" style="52" customWidth="1"/>
    <col min="15618" max="15618" width="11.58203125" style="52" customWidth="1"/>
    <col min="15619" max="15619" width="18.83203125" style="52" customWidth="1"/>
    <col min="15620" max="15869" width="8.58203125" style="52"/>
    <col min="15870" max="15870" width="3.33203125" style="52" customWidth="1"/>
    <col min="15871" max="15873" width="14.33203125" style="52" customWidth="1"/>
    <col min="15874" max="15874" width="11.58203125" style="52" customWidth="1"/>
    <col min="15875" max="15875" width="18.83203125" style="52" customWidth="1"/>
    <col min="15876" max="16125" width="8.58203125" style="52"/>
    <col min="16126" max="16126" width="3.33203125" style="52" customWidth="1"/>
    <col min="16127" max="16129" width="14.33203125" style="52" customWidth="1"/>
    <col min="16130" max="16130" width="11.58203125" style="52" customWidth="1"/>
    <col min="16131" max="16131" width="18.83203125" style="52" customWidth="1"/>
    <col min="16132" max="16384" width="8.58203125" style="52"/>
  </cols>
  <sheetData>
    <row r="1" spans="1:5" ht="31" customHeight="1" x14ac:dyDescent="0.55000000000000004">
      <c r="A1" s="256" t="s">
        <v>140</v>
      </c>
      <c r="B1" s="256"/>
      <c r="C1" s="256"/>
    </row>
    <row r="2" spans="1:5" ht="17.5" customHeight="1" x14ac:dyDescent="0.55000000000000004">
      <c r="A2" s="256"/>
      <c r="B2" s="256"/>
      <c r="C2" s="256"/>
    </row>
    <row r="3" spans="1:5" ht="31" customHeight="1" thickBot="1" x14ac:dyDescent="0.6">
      <c r="A3" s="114" t="s">
        <v>90</v>
      </c>
      <c r="B3" s="257" t="str">
        <f>IF('(別紙1－1)年間活動計画_謝金・研修受講料'!D4="","",'(別紙1－1)年間活動計画_謝金・研修受講料'!D4)</f>
        <v/>
      </c>
      <c r="C3" s="257"/>
      <c r="D3" s="115"/>
      <c r="E3" s="115"/>
    </row>
    <row r="4" spans="1:5" ht="7.5" customHeight="1" x14ac:dyDescent="0.55000000000000004">
      <c r="A4" s="113"/>
      <c r="B4" s="113"/>
      <c r="C4" s="113"/>
    </row>
    <row r="5" spans="1:5" ht="30" customHeight="1" thickBot="1" x14ac:dyDescent="0.6">
      <c r="A5" s="110" t="s">
        <v>51</v>
      </c>
      <c r="B5" s="110"/>
      <c r="C5" s="116"/>
    </row>
    <row r="6" spans="1:5" ht="30" customHeight="1" thickBot="1" x14ac:dyDescent="0.6">
      <c r="A6" s="117" t="s">
        <v>52</v>
      </c>
      <c r="B6" s="118" t="s">
        <v>53</v>
      </c>
      <c r="C6" s="119" t="s">
        <v>54</v>
      </c>
      <c r="E6" s="120"/>
    </row>
    <row r="7" spans="1:5" ht="30" customHeight="1" x14ac:dyDescent="0.55000000000000004">
      <c r="A7" s="121" t="s">
        <v>55</v>
      </c>
      <c r="B7" s="122">
        <f>+'(別紙4)概算払収支計画書'!B23</f>
        <v>0</v>
      </c>
      <c r="C7" s="123" t="s">
        <v>96</v>
      </c>
      <c r="E7" s="120"/>
    </row>
    <row r="8" spans="1:5" ht="30" customHeight="1" x14ac:dyDescent="0.55000000000000004">
      <c r="A8" s="124" t="s">
        <v>56</v>
      </c>
      <c r="B8" s="125">
        <f>+'(別紙4)概算払収支計画書'!C23</f>
        <v>0</v>
      </c>
      <c r="C8" s="126" t="s">
        <v>100</v>
      </c>
      <c r="E8" s="120"/>
    </row>
    <row r="9" spans="1:5" ht="30" customHeight="1" thickBot="1" x14ac:dyDescent="0.6">
      <c r="A9" s="127" t="s">
        <v>97</v>
      </c>
      <c r="B9" s="128">
        <f>+'(別紙4)概算払収支計画書'!D23</f>
        <v>0</v>
      </c>
      <c r="C9" s="129"/>
      <c r="E9" s="120"/>
    </row>
    <row r="10" spans="1:5" ht="30" customHeight="1" thickTop="1" thickBot="1" x14ac:dyDescent="0.6">
      <c r="A10" s="130" t="s">
        <v>64</v>
      </c>
      <c r="B10" s="131">
        <f>SUM(B7:B9)</f>
        <v>0</v>
      </c>
      <c r="C10" s="132"/>
    </row>
    <row r="11" spans="1:5" ht="12" customHeight="1" x14ac:dyDescent="0.55000000000000004">
      <c r="A11" s="110"/>
      <c r="B11" s="133"/>
      <c r="C11" s="110"/>
    </row>
    <row r="12" spans="1:5" ht="30" customHeight="1" thickBot="1" x14ac:dyDescent="0.6">
      <c r="A12" s="110" t="s">
        <v>57</v>
      </c>
      <c r="B12" s="110"/>
      <c r="C12" s="110"/>
    </row>
    <row r="13" spans="1:5" ht="30" customHeight="1" thickBot="1" x14ac:dyDescent="0.6">
      <c r="A13" s="117" t="s">
        <v>52</v>
      </c>
      <c r="B13" s="118" t="s">
        <v>53</v>
      </c>
      <c r="C13" s="119" t="s">
        <v>54</v>
      </c>
    </row>
    <row r="14" spans="1:5" ht="30" customHeight="1" x14ac:dyDescent="0.55000000000000004">
      <c r="A14" s="249" t="s">
        <v>58</v>
      </c>
      <c r="B14" s="250"/>
      <c r="C14" s="251"/>
    </row>
    <row r="15" spans="1:5" ht="30" customHeight="1" x14ac:dyDescent="0.55000000000000004">
      <c r="A15" s="124" t="s">
        <v>59</v>
      </c>
      <c r="B15" s="125">
        <f>+'(別紙4)概算払収支計画書'!E23</f>
        <v>0</v>
      </c>
      <c r="C15" s="134" t="s">
        <v>134</v>
      </c>
    </row>
    <row r="16" spans="1:5" ht="30" customHeight="1" x14ac:dyDescent="0.55000000000000004">
      <c r="A16" s="124" t="s">
        <v>41</v>
      </c>
      <c r="B16" s="125">
        <f>'(別紙4)概算払収支計画書'!F23</f>
        <v>0</v>
      </c>
      <c r="C16" s="135" t="s">
        <v>135</v>
      </c>
    </row>
    <row r="17" spans="1:3" ht="30" customHeight="1" x14ac:dyDescent="0.55000000000000004">
      <c r="A17" s="124" t="s">
        <v>133</v>
      </c>
      <c r="B17" s="125">
        <f>'(別紙4)概算払収支計画書'!G23</f>
        <v>0</v>
      </c>
      <c r="C17" s="135" t="s">
        <v>135</v>
      </c>
    </row>
    <row r="18" spans="1:3" ht="30" customHeight="1" x14ac:dyDescent="0.55000000000000004">
      <c r="A18" s="124" t="s">
        <v>60</v>
      </c>
      <c r="B18" s="125">
        <f>SUM(B15:B17)</f>
        <v>0</v>
      </c>
      <c r="C18" s="136"/>
    </row>
    <row r="19" spans="1:3" ht="30" customHeight="1" x14ac:dyDescent="0.55000000000000004">
      <c r="A19" s="252" t="s">
        <v>61</v>
      </c>
      <c r="B19" s="253"/>
      <c r="C19" s="254"/>
    </row>
    <row r="20" spans="1:3" ht="30" customHeight="1" x14ac:dyDescent="0.55000000000000004">
      <c r="A20" s="124" t="s">
        <v>59</v>
      </c>
      <c r="B20" s="125">
        <f>+'(別紙4)概算払収支計画書'!H23</f>
        <v>0</v>
      </c>
      <c r="C20" s="137" t="s">
        <v>99</v>
      </c>
    </row>
    <row r="21" spans="1:3" ht="30" customHeight="1" x14ac:dyDescent="0.55000000000000004">
      <c r="A21" s="124" t="s">
        <v>103</v>
      </c>
      <c r="B21" s="125">
        <f>+'(別紙4)概算払収支計画書'!I23</f>
        <v>0</v>
      </c>
      <c r="C21" s="138"/>
    </row>
    <row r="22" spans="1:3" ht="30" customHeight="1" thickBot="1" x14ac:dyDescent="0.6">
      <c r="A22" s="127" t="s">
        <v>60</v>
      </c>
      <c r="B22" s="128">
        <f>SUM(B20:B21)</f>
        <v>0</v>
      </c>
      <c r="C22" s="139"/>
    </row>
    <row r="23" spans="1:3" ht="30" customHeight="1" thickTop="1" thickBot="1" x14ac:dyDescent="0.6">
      <c r="A23" s="130" t="s">
        <v>63</v>
      </c>
      <c r="B23" s="131">
        <f>+B22+B18</f>
        <v>0</v>
      </c>
      <c r="C23" s="132"/>
    </row>
    <row r="24" spans="1:3" ht="16" customHeight="1" x14ac:dyDescent="0.55000000000000004">
      <c r="A24" s="110"/>
      <c r="B24" s="110"/>
      <c r="C24" s="110"/>
    </row>
    <row r="25" spans="1:3" ht="31" customHeight="1" x14ac:dyDescent="0.55000000000000004">
      <c r="A25" s="255" t="s">
        <v>91</v>
      </c>
      <c r="B25" s="255"/>
      <c r="C25" s="255"/>
    </row>
    <row r="26" spans="1:3" ht="31" customHeight="1" x14ac:dyDescent="0.55000000000000004">
      <c r="A26" s="140"/>
      <c r="B26" s="140"/>
      <c r="C26" s="140"/>
    </row>
  </sheetData>
  <sheetProtection algorithmName="SHA-512" hashValue="aexj8h4n1k9Z3ErYFHW7Xbvo2cNeTraA4kCTiKAwNNuPuypJ/+Qx5X8G6OcGLqULSkcjnlP99XOpFm7rwdoLWg==" saltValue="0QnLzLj4/dbNTfqXOZHJlQ==" spinCount="100000" sheet="1" selectLockedCells="1" selectUnlockedCells="1"/>
  <mergeCells count="5">
    <mergeCell ref="A14:C14"/>
    <mergeCell ref="A19:C19"/>
    <mergeCell ref="A25:C25"/>
    <mergeCell ref="A1:C2"/>
    <mergeCell ref="B3:C3"/>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M29"/>
  <sheetViews>
    <sheetView view="pageBreakPreview" zoomScaleNormal="100" zoomScaleSheetLayoutView="100" workbookViewId="0">
      <selection activeCell="H25" sqref="H25"/>
    </sheetView>
  </sheetViews>
  <sheetFormatPr defaultColWidth="8.58203125" defaultRowHeight="13" x14ac:dyDescent="0.55000000000000004"/>
  <cols>
    <col min="1" max="1" width="8.5" style="156" customWidth="1"/>
    <col min="2" max="9" width="14.58203125" style="157" customWidth="1"/>
    <col min="10" max="10" width="15.25" style="157" customWidth="1"/>
    <col min="11" max="11" width="8.58203125" style="157"/>
    <col min="12" max="13" width="9.33203125" style="157" hidden="1" customWidth="1"/>
    <col min="14" max="16384" width="8.58203125" style="157"/>
  </cols>
  <sheetData>
    <row r="3" spans="1:13" s="54" customFormat="1" ht="15" x14ac:dyDescent="0.55000000000000004">
      <c r="A3" s="141"/>
    </row>
    <row r="4" spans="1:13" s="54" customFormat="1" ht="28" customHeight="1" x14ac:dyDescent="0.55000000000000004">
      <c r="A4" s="261" t="s">
        <v>141</v>
      </c>
      <c r="B4" s="261"/>
      <c r="C4" s="261"/>
      <c r="D4" s="261"/>
      <c r="E4" s="261"/>
      <c r="F4" s="261"/>
      <c r="G4" s="261"/>
      <c r="H4" s="261"/>
      <c r="I4" s="261"/>
      <c r="J4" s="261"/>
    </row>
    <row r="5" spans="1:13" s="54" customFormat="1" ht="29.15" customHeight="1" x14ac:dyDescent="0.55000000000000004">
      <c r="A5" s="14" t="s">
        <v>112</v>
      </c>
      <c r="B5" s="142"/>
      <c r="C5" s="142"/>
      <c r="D5" s="142"/>
      <c r="E5" s="142"/>
      <c r="F5" s="142"/>
      <c r="G5" s="142"/>
      <c r="H5" s="142"/>
      <c r="I5" s="142"/>
    </row>
    <row r="6" spans="1:13" s="54" customFormat="1" ht="8" customHeight="1" x14ac:dyDescent="0.55000000000000004">
      <c r="A6" s="14"/>
      <c r="B6" s="142"/>
      <c r="C6" s="142"/>
      <c r="D6" s="142"/>
      <c r="E6" s="142"/>
      <c r="F6" s="142"/>
      <c r="G6" s="142"/>
      <c r="H6" s="142"/>
      <c r="I6" s="142"/>
    </row>
    <row r="7" spans="1:13" s="54" customFormat="1" ht="25.5" customHeight="1" thickBot="1" x14ac:dyDescent="0.6">
      <c r="A7" s="280" t="s">
        <v>90</v>
      </c>
      <c r="B7" s="280"/>
      <c r="C7" s="257" t="str">
        <f>IF('(別紙1－1)年間活動計画_謝金・研修受講料'!D4="","",'(別紙1－1)年間活動計画_謝金・研修受講料'!D4)</f>
        <v/>
      </c>
      <c r="D7" s="257"/>
      <c r="E7" s="257"/>
      <c r="G7" s="143"/>
    </row>
    <row r="8" spans="1:13" s="54" customFormat="1" ht="15.5" thickBot="1" x14ac:dyDescent="0.6">
      <c r="A8" s="141"/>
      <c r="J8" s="54" t="s">
        <v>89</v>
      </c>
    </row>
    <row r="9" spans="1:13" s="54" customFormat="1" ht="23.15" customHeight="1" thickBot="1" x14ac:dyDescent="0.6">
      <c r="A9" s="258" t="s">
        <v>88</v>
      </c>
      <c r="B9" s="265" t="s">
        <v>80</v>
      </c>
      <c r="C9" s="266"/>
      <c r="D9" s="266"/>
      <c r="E9" s="265" t="s">
        <v>79</v>
      </c>
      <c r="F9" s="267"/>
      <c r="G9" s="267"/>
      <c r="H9" s="266"/>
      <c r="I9" s="266"/>
      <c r="J9" s="258" t="s">
        <v>87</v>
      </c>
    </row>
    <row r="10" spans="1:13" s="54" customFormat="1" ht="23.15" customHeight="1" x14ac:dyDescent="0.55000000000000004">
      <c r="A10" s="259"/>
      <c r="B10" s="277" t="s">
        <v>86</v>
      </c>
      <c r="C10" s="276" t="s">
        <v>85</v>
      </c>
      <c r="D10" s="274" t="s">
        <v>98</v>
      </c>
      <c r="E10" s="272" t="s">
        <v>84</v>
      </c>
      <c r="F10" s="273"/>
      <c r="G10" s="273"/>
      <c r="H10" s="272" t="s">
        <v>83</v>
      </c>
      <c r="I10" s="279"/>
      <c r="J10" s="259"/>
    </row>
    <row r="11" spans="1:13" s="141" customFormat="1" ht="21.65" customHeight="1" thickBot="1" x14ac:dyDescent="0.6">
      <c r="A11" s="260"/>
      <c r="B11" s="278"/>
      <c r="C11" s="275"/>
      <c r="D11" s="275"/>
      <c r="E11" s="144" t="s">
        <v>82</v>
      </c>
      <c r="F11" s="145" t="s">
        <v>81</v>
      </c>
      <c r="G11" s="145" t="s">
        <v>111</v>
      </c>
      <c r="H11" s="144" t="s">
        <v>82</v>
      </c>
      <c r="I11" s="146" t="s">
        <v>102</v>
      </c>
      <c r="J11" s="260"/>
      <c r="L11" s="141" t="s">
        <v>80</v>
      </c>
      <c r="M11" s="141" t="s">
        <v>79</v>
      </c>
    </row>
    <row r="12" spans="1:13" s="54" customFormat="1" ht="44.15" customHeight="1" x14ac:dyDescent="0.55000000000000004">
      <c r="A12" s="147" t="s">
        <v>78</v>
      </c>
      <c r="B12" s="64"/>
      <c r="C12" s="65"/>
      <c r="D12" s="65"/>
      <c r="E12" s="66"/>
      <c r="F12" s="71"/>
      <c r="G12" s="86"/>
      <c r="H12" s="66"/>
      <c r="I12" s="88"/>
      <c r="J12" s="148">
        <f>+L12-M12</f>
        <v>0</v>
      </c>
      <c r="L12" s="149">
        <f t="shared" ref="L12:L22" si="0">SUM(B12:D12)</f>
        <v>0</v>
      </c>
      <c r="M12" s="149">
        <f t="shared" ref="M12:M23" si="1">SUM(E12:I12)</f>
        <v>0</v>
      </c>
    </row>
    <row r="13" spans="1:13" s="54" customFormat="1" ht="44.15" customHeight="1" x14ac:dyDescent="0.55000000000000004">
      <c r="A13" s="150" t="s">
        <v>77</v>
      </c>
      <c r="B13" s="67"/>
      <c r="C13" s="68"/>
      <c r="D13" s="68"/>
      <c r="E13" s="69"/>
      <c r="F13" s="70"/>
      <c r="G13" s="87"/>
      <c r="H13" s="69"/>
      <c r="I13" s="89"/>
      <c r="J13" s="151">
        <f t="shared" ref="J13:J24" si="2">+J12+L13-M13</f>
        <v>0</v>
      </c>
      <c r="L13" s="149">
        <f t="shared" si="0"/>
        <v>0</v>
      </c>
      <c r="M13" s="149">
        <f t="shared" si="1"/>
        <v>0</v>
      </c>
    </row>
    <row r="14" spans="1:13" s="54" customFormat="1" ht="44.15" customHeight="1" x14ac:dyDescent="0.55000000000000004">
      <c r="A14" s="150" t="s">
        <v>76</v>
      </c>
      <c r="B14" s="67"/>
      <c r="C14" s="68"/>
      <c r="D14" s="68"/>
      <c r="E14" s="69"/>
      <c r="F14" s="70"/>
      <c r="G14" s="87"/>
      <c r="H14" s="69"/>
      <c r="I14" s="89"/>
      <c r="J14" s="151">
        <f t="shared" si="2"/>
        <v>0</v>
      </c>
      <c r="L14" s="149">
        <f t="shared" si="0"/>
        <v>0</v>
      </c>
      <c r="M14" s="149">
        <f t="shared" si="1"/>
        <v>0</v>
      </c>
    </row>
    <row r="15" spans="1:13" s="54" customFormat="1" ht="44.15" customHeight="1" x14ac:dyDescent="0.55000000000000004">
      <c r="A15" s="150" t="s">
        <v>75</v>
      </c>
      <c r="B15" s="67"/>
      <c r="C15" s="68"/>
      <c r="D15" s="68"/>
      <c r="E15" s="69"/>
      <c r="F15" s="70"/>
      <c r="G15" s="87"/>
      <c r="H15" s="69"/>
      <c r="I15" s="89"/>
      <c r="J15" s="151">
        <f t="shared" si="2"/>
        <v>0</v>
      </c>
      <c r="L15" s="149">
        <f t="shared" si="0"/>
        <v>0</v>
      </c>
      <c r="M15" s="149">
        <f t="shared" si="1"/>
        <v>0</v>
      </c>
    </row>
    <row r="16" spans="1:13" s="54" customFormat="1" ht="44.15" customHeight="1" x14ac:dyDescent="0.55000000000000004">
      <c r="A16" s="150" t="s">
        <v>74</v>
      </c>
      <c r="B16" s="67"/>
      <c r="C16" s="68"/>
      <c r="D16" s="68"/>
      <c r="E16" s="69"/>
      <c r="F16" s="70"/>
      <c r="G16" s="87"/>
      <c r="H16" s="90"/>
      <c r="I16" s="89"/>
      <c r="J16" s="151">
        <f t="shared" si="2"/>
        <v>0</v>
      </c>
      <c r="L16" s="149">
        <f t="shared" si="0"/>
        <v>0</v>
      </c>
      <c r="M16" s="149">
        <f t="shared" si="1"/>
        <v>0</v>
      </c>
    </row>
    <row r="17" spans="1:13" s="54" customFormat="1" ht="44.15" customHeight="1" x14ac:dyDescent="0.55000000000000004">
      <c r="A17" s="150" t="s">
        <v>73</v>
      </c>
      <c r="B17" s="67"/>
      <c r="C17" s="68"/>
      <c r="D17" s="68"/>
      <c r="E17" s="69"/>
      <c r="F17" s="70"/>
      <c r="G17" s="87"/>
      <c r="H17" s="90"/>
      <c r="I17" s="89"/>
      <c r="J17" s="151">
        <f t="shared" si="2"/>
        <v>0</v>
      </c>
      <c r="L17" s="149">
        <f t="shared" si="0"/>
        <v>0</v>
      </c>
      <c r="M17" s="149">
        <f t="shared" si="1"/>
        <v>0</v>
      </c>
    </row>
    <row r="18" spans="1:13" s="54" customFormat="1" ht="44.15" customHeight="1" x14ac:dyDescent="0.55000000000000004">
      <c r="A18" s="150" t="s">
        <v>72</v>
      </c>
      <c r="B18" s="67"/>
      <c r="C18" s="68"/>
      <c r="D18" s="68"/>
      <c r="E18" s="69"/>
      <c r="F18" s="70"/>
      <c r="G18" s="87"/>
      <c r="H18" s="90"/>
      <c r="I18" s="89"/>
      <c r="J18" s="151">
        <f t="shared" si="2"/>
        <v>0</v>
      </c>
      <c r="L18" s="149">
        <f t="shared" si="0"/>
        <v>0</v>
      </c>
      <c r="M18" s="149">
        <f t="shared" si="1"/>
        <v>0</v>
      </c>
    </row>
    <row r="19" spans="1:13" s="54" customFormat="1" ht="44.15" customHeight="1" x14ac:dyDescent="0.55000000000000004">
      <c r="A19" s="150" t="s">
        <v>71</v>
      </c>
      <c r="B19" s="67"/>
      <c r="C19" s="68"/>
      <c r="D19" s="68"/>
      <c r="E19" s="69"/>
      <c r="F19" s="70"/>
      <c r="G19" s="87"/>
      <c r="H19" s="90"/>
      <c r="I19" s="89"/>
      <c r="J19" s="151">
        <f t="shared" si="2"/>
        <v>0</v>
      </c>
      <c r="L19" s="149">
        <f t="shared" si="0"/>
        <v>0</v>
      </c>
      <c r="M19" s="149">
        <f t="shared" si="1"/>
        <v>0</v>
      </c>
    </row>
    <row r="20" spans="1:13" s="54" customFormat="1" ht="44.15" customHeight="1" x14ac:dyDescent="0.55000000000000004">
      <c r="A20" s="150" t="s">
        <v>70</v>
      </c>
      <c r="B20" s="67"/>
      <c r="C20" s="68"/>
      <c r="D20" s="68"/>
      <c r="E20" s="69"/>
      <c r="F20" s="70"/>
      <c r="G20" s="87"/>
      <c r="H20" s="90"/>
      <c r="I20" s="89"/>
      <c r="J20" s="151">
        <f t="shared" si="2"/>
        <v>0</v>
      </c>
      <c r="L20" s="149">
        <f t="shared" si="0"/>
        <v>0</v>
      </c>
      <c r="M20" s="149">
        <f t="shared" si="1"/>
        <v>0</v>
      </c>
    </row>
    <row r="21" spans="1:13" s="54" customFormat="1" ht="44.15" customHeight="1" x14ac:dyDescent="0.55000000000000004">
      <c r="A21" s="150" t="s">
        <v>69</v>
      </c>
      <c r="B21" s="67"/>
      <c r="C21" s="68"/>
      <c r="D21" s="68"/>
      <c r="E21" s="69"/>
      <c r="F21" s="70"/>
      <c r="G21" s="87"/>
      <c r="H21" s="90"/>
      <c r="I21" s="89"/>
      <c r="J21" s="151">
        <f t="shared" si="2"/>
        <v>0</v>
      </c>
      <c r="L21" s="149">
        <f t="shared" si="0"/>
        <v>0</v>
      </c>
      <c r="M21" s="149">
        <f t="shared" si="1"/>
        <v>0</v>
      </c>
    </row>
    <row r="22" spans="1:13" s="54" customFormat="1" ht="44.15" customHeight="1" thickBot="1" x14ac:dyDescent="0.6">
      <c r="A22" s="150" t="s">
        <v>68</v>
      </c>
      <c r="B22" s="67"/>
      <c r="C22" s="68"/>
      <c r="D22" s="68"/>
      <c r="E22" s="69"/>
      <c r="F22" s="70"/>
      <c r="G22" s="87"/>
      <c r="H22" s="90"/>
      <c r="I22" s="89"/>
      <c r="J22" s="151">
        <f t="shared" si="2"/>
        <v>0</v>
      </c>
      <c r="L22" s="149">
        <f t="shared" si="0"/>
        <v>0</v>
      </c>
      <c r="M22" s="149">
        <f t="shared" si="1"/>
        <v>0</v>
      </c>
    </row>
    <row r="23" spans="1:13" s="54" customFormat="1" ht="44.15" customHeight="1" thickTop="1" thickBot="1" x14ac:dyDescent="0.6">
      <c r="A23" s="170" t="s">
        <v>67</v>
      </c>
      <c r="B23" s="171">
        <f>SUM(B12:B22)</f>
        <v>0</v>
      </c>
      <c r="C23" s="152">
        <f t="shared" ref="C23:I23" si="3">SUM(C12:C22)</f>
        <v>0</v>
      </c>
      <c r="D23" s="172">
        <f t="shared" si="3"/>
        <v>0</v>
      </c>
      <c r="E23" s="171">
        <f t="shared" si="3"/>
        <v>0</v>
      </c>
      <c r="F23" s="152">
        <f t="shared" si="3"/>
        <v>0</v>
      </c>
      <c r="G23" s="172">
        <f t="shared" si="3"/>
        <v>0</v>
      </c>
      <c r="H23" s="171">
        <f t="shared" si="3"/>
        <v>0</v>
      </c>
      <c r="I23" s="169">
        <f t="shared" si="3"/>
        <v>0</v>
      </c>
      <c r="J23" s="173">
        <f>+L23-M23</f>
        <v>0</v>
      </c>
      <c r="L23" s="149">
        <f>SUM(B23:D23)</f>
        <v>0</v>
      </c>
      <c r="M23" s="149">
        <f t="shared" si="1"/>
        <v>0</v>
      </c>
    </row>
    <row r="24" spans="1:13" s="54" customFormat="1" ht="44.15" customHeight="1" thickTop="1" thickBot="1" x14ac:dyDescent="0.6">
      <c r="A24" s="153" t="s">
        <v>66</v>
      </c>
      <c r="B24" s="262">
        <f>SUM(B23:D23)</f>
        <v>0</v>
      </c>
      <c r="C24" s="263"/>
      <c r="D24" s="264"/>
      <c r="E24" s="268">
        <f>SUM(E23:I23)</f>
        <v>0</v>
      </c>
      <c r="F24" s="269"/>
      <c r="G24" s="269"/>
      <c r="H24" s="270"/>
      <c r="I24" s="271"/>
      <c r="J24" s="154">
        <f t="shared" si="2"/>
        <v>0</v>
      </c>
    </row>
    <row r="25" spans="1:13" s="54" customFormat="1" ht="38.25" customHeight="1" x14ac:dyDescent="0.55000000000000004">
      <c r="A25" s="141"/>
      <c r="B25" s="149" t="s">
        <v>65</v>
      </c>
      <c r="C25" s="149"/>
      <c r="D25" s="149"/>
      <c r="E25" s="149"/>
      <c r="F25" s="149"/>
      <c r="G25" s="149"/>
      <c r="H25" s="149"/>
      <c r="I25" s="155"/>
    </row>
    <row r="26" spans="1:13" s="54" customFormat="1" ht="15" x14ac:dyDescent="0.55000000000000004">
      <c r="A26" s="141"/>
      <c r="B26" s="54" t="s">
        <v>136</v>
      </c>
    </row>
    <row r="27" spans="1:13" ht="15" x14ac:dyDescent="0.55000000000000004">
      <c r="B27" s="54" t="s">
        <v>143</v>
      </c>
    </row>
    <row r="28" spans="1:13" ht="15" x14ac:dyDescent="0.55000000000000004">
      <c r="B28" s="54" t="s">
        <v>137</v>
      </c>
    </row>
    <row r="29" spans="1:13" ht="15" x14ac:dyDescent="0.55000000000000004">
      <c r="B29" s="54" t="s">
        <v>144</v>
      </c>
    </row>
  </sheetData>
  <sheetProtection algorithmName="SHA-512" hashValue="tvYyChwqzxY5/NcR1ZFxTJmdRhM9hHMSeHJ+cbPfqQdtO9EI1cnaDlnlZCLTdpnCs5aqHmsLRU5xXMkQz0zzjw==" saltValue="2FFUZGgozvXN+V1x13BJZA==" spinCount="100000" sheet="1" objects="1" scenarios="1"/>
  <mergeCells count="14">
    <mergeCell ref="J9:J11"/>
    <mergeCell ref="A4:J4"/>
    <mergeCell ref="B24:D24"/>
    <mergeCell ref="B9:D9"/>
    <mergeCell ref="E9:I9"/>
    <mergeCell ref="E24:I24"/>
    <mergeCell ref="E10:G10"/>
    <mergeCell ref="D10:D11"/>
    <mergeCell ref="C10:C11"/>
    <mergeCell ref="B10:B11"/>
    <mergeCell ref="A9:A11"/>
    <mergeCell ref="H10:I10"/>
    <mergeCell ref="A7:B7"/>
    <mergeCell ref="C7:E7"/>
  </mergeCells>
  <phoneticPr fontId="1"/>
  <printOptions horizontalCentered="1"/>
  <pageMargins left="0.59055118110236227" right="0.39370078740157483" top="1.1811023622047245" bottom="0" header="0.51181102362204722" footer="0.51181102362204722"/>
  <pageSetup paperSize="9" scale="58" firstPageNumber="0" orientation="portrait" useFirstPageNumber="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(別紙1－1)年間活動計画_謝金・研修受講料</vt:lpstr>
      <vt:lpstr>(別紙1－2)消耗品費</vt:lpstr>
      <vt:lpstr>(別紙2)口座情報</vt:lpstr>
      <vt:lpstr>(別紙3)収支予算(自動入力)</vt:lpstr>
      <vt:lpstr>(別紙4)概算払収支計画書</vt:lpstr>
      <vt:lpstr>'(別紙4)概算払収支計画書'!Excel_BuiltIn_Print_Area</vt:lpstr>
      <vt:lpstr>'(別紙1－1)年間活動計画_謝金・研修受講料'!Print_Area</vt:lpstr>
      <vt:lpstr>'(別紙1－2)消耗品費'!Print_Area</vt:lpstr>
      <vt:lpstr>'(別紙2)口座情報'!Print_Area</vt:lpstr>
      <vt:lpstr>'(別紙4)概算払収支計画書'!Print_Area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2026-03-19T07:22:07Z</cp:lastPrinted>
  <dcterms:created xsi:type="dcterms:W3CDTF">2024-04-05T02:40:29Z</dcterms:created>
  <dcterms:modified xsi:type="dcterms:W3CDTF">2026-03-31T02:17:57Z</dcterms:modified>
</cp:coreProperties>
</file>