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560" tabRatio="799" activeTab="6"/>
  </bookViews>
  <sheets>
    <sheet name="はじめに" sheetId="1" r:id="rId1"/>
    <sheet name="設定" sheetId="2" r:id="rId2"/>
    <sheet name="集計票" sheetId="3" r:id="rId3"/>
    <sheet name="１２号出席停止報告書（1）" sheetId="4" r:id="rId4"/>
    <sheet name="報告書 (2)" sheetId="5" r:id="rId5"/>
    <sheet name="報告書 (3)" sheetId="6" r:id="rId6"/>
    <sheet name="報告書 (4)" sheetId="7" r:id="rId7"/>
    <sheet name="報告書 (5)" sheetId="8" r:id="rId8"/>
    <sheet name="報告書 (6)" sheetId="9" r:id="rId9"/>
    <sheet name="作業シート" sheetId="10" state="hidden" r:id="rId10"/>
  </sheets>
  <definedNames>
    <definedName name="_xlnm.Print_Area" localSheetId="3">'１２号出席停止報告書（1）'!$A$1:$K$46</definedName>
    <definedName name="_xlnm.Print_Area" localSheetId="4">'報告書 (2)'!$A$1:$K$30</definedName>
    <definedName name="_xlnm.Print_Area" localSheetId="5">'報告書 (3)'!$A$1:$K$30</definedName>
    <definedName name="_xlnm.Print_Area" localSheetId="6">'報告書 (4)'!$A$1:$K$30</definedName>
    <definedName name="_xlnm.Print_Area" localSheetId="7">'報告書 (5)'!$A$1:$K$30</definedName>
    <definedName name="_xlnm.Print_Area" localSheetId="8">'報告書 (6)'!$A$1:$K$30</definedName>
    <definedName name="Z_A667E729_058A_4544_BB68_F2F0B9A87F58_.wvu.Cols" localSheetId="3" hidden="1">'１２号出席停止報告書（1）'!$L:$S</definedName>
    <definedName name="Z_A667E729_058A_4544_BB68_F2F0B9A87F58_.wvu.Cols" localSheetId="4" hidden="1">'報告書 (2)'!$L:$T</definedName>
    <definedName name="Z_A667E729_058A_4544_BB68_F2F0B9A87F58_.wvu.Cols" localSheetId="5" hidden="1">'報告書 (3)'!$L:$T</definedName>
    <definedName name="Z_A667E729_058A_4544_BB68_F2F0B9A87F58_.wvu.Cols" localSheetId="6" hidden="1">'報告書 (4)'!$L:$T</definedName>
    <definedName name="Z_A667E729_058A_4544_BB68_F2F0B9A87F58_.wvu.Cols" localSheetId="7" hidden="1">'報告書 (5)'!$L:$T</definedName>
    <definedName name="Z_A667E729_058A_4544_BB68_F2F0B9A87F58_.wvu.Cols" localSheetId="8" hidden="1">'報告書 (6)'!$L:$T</definedName>
    <definedName name="Z_A667E729_058A_4544_BB68_F2F0B9A87F58_.wvu.FilterData" localSheetId="8" hidden="1">'報告書 (6)'!$A$4:$L$30</definedName>
    <definedName name="Z_A667E729_058A_4544_BB68_F2F0B9A87F58_.wvu.PrintArea" localSheetId="3" hidden="1">'１２号出席停止報告書（1）'!$A$1:$K$46</definedName>
    <definedName name="Z_A667E729_058A_4544_BB68_F2F0B9A87F58_.wvu.PrintArea" localSheetId="4" hidden="1">'報告書 (2)'!$A$1:$K$30</definedName>
    <definedName name="Z_A667E729_058A_4544_BB68_F2F0B9A87F58_.wvu.PrintArea" localSheetId="5" hidden="1">'報告書 (3)'!$A$1:$K$30</definedName>
    <definedName name="Z_A667E729_058A_4544_BB68_F2F0B9A87F58_.wvu.PrintArea" localSheetId="6" hidden="1">'報告書 (4)'!$A$1:$K$30</definedName>
    <definedName name="Z_A667E729_058A_4544_BB68_F2F0B9A87F58_.wvu.PrintArea" localSheetId="7" hidden="1">'報告書 (5)'!$A$1:$K$30</definedName>
    <definedName name="Z_A667E729_058A_4544_BB68_F2F0B9A87F58_.wvu.PrintArea" localSheetId="8" hidden="1">'報告書 (6)'!$A$1:$K$30</definedName>
    <definedName name="Z_A667E729_058A_4544_BB68_F2F0B9A87F58_.wvu.Rows" localSheetId="3" hidden="1">'１２号出席停止報告書（1）'!$47:$90</definedName>
    <definedName name="Z_A667E729_058A_4544_BB68_F2F0B9A87F58_.wvu.Rows" localSheetId="4" hidden="1">'報告書 (2)'!$31:$80</definedName>
    <definedName name="Z_A667E729_058A_4544_BB68_F2F0B9A87F58_.wvu.Rows" localSheetId="5" hidden="1">'報告書 (3)'!$31:$80</definedName>
    <definedName name="Z_A667E729_058A_4544_BB68_F2F0B9A87F58_.wvu.Rows" localSheetId="6" hidden="1">'報告書 (4)'!$31:$80</definedName>
    <definedName name="Z_A667E729_058A_4544_BB68_F2F0B9A87F58_.wvu.Rows" localSheetId="7" hidden="1">'報告書 (5)'!$31:$80</definedName>
    <definedName name="Z_A667E729_058A_4544_BB68_F2F0B9A87F58_.wvu.Rows" localSheetId="8" hidden="1">'報告書 (6)'!$31:$80</definedName>
  </definedNames>
  <calcPr fullCalcOnLoad="1"/>
</workbook>
</file>

<file path=xl/comments1.xml><?xml version="1.0" encoding="utf-8"?>
<comments xmlns="http://schemas.openxmlformats.org/spreadsheetml/2006/main">
  <authors>
    <author>tashiken-t</author>
  </authors>
  <commentList>
    <comment ref="F30" authorId="0">
      <text>
        <r>
          <rPr>
            <b/>
            <sz val="9"/>
            <rFont val="ＭＳ Ｐゴシック"/>
            <family val="3"/>
          </rPr>
          <t>指示した月を数値またはリストから入力したください。</t>
        </r>
      </text>
    </comment>
    <comment ref="G30" authorId="0">
      <text>
        <r>
          <rPr>
            <b/>
            <sz val="9"/>
            <rFont val="ＭＳ Ｐゴシック"/>
            <family val="3"/>
          </rPr>
          <t>指示した日を数値またはリストから入力してください。</t>
        </r>
      </text>
    </comment>
    <comment ref="D30" authorId="0">
      <text>
        <r>
          <rPr>
            <b/>
            <sz val="9"/>
            <rFont val="ＭＳ Ｐゴシック"/>
            <family val="3"/>
          </rPr>
          <t>学年を数値で入力してください。リストからの入力も可。</t>
        </r>
      </text>
    </comment>
    <comment ref="E30" authorId="0">
      <text>
        <r>
          <rPr>
            <b/>
            <sz val="9"/>
            <rFont val="ＭＳ Ｐゴシック"/>
            <family val="3"/>
          </rPr>
          <t>人数を数値で入力してください。</t>
        </r>
      </text>
    </comment>
    <comment ref="J30" authorId="0">
      <text>
        <r>
          <rPr>
            <b/>
            <sz val="9"/>
            <rFont val="ＭＳ Ｐゴシック"/>
            <family val="3"/>
          </rPr>
          <t>自動的に表示されます。入力の必要はありません。</t>
        </r>
      </text>
    </comment>
    <comment ref="H30" authorId="0">
      <text>
        <r>
          <rPr>
            <b/>
            <sz val="9"/>
            <rFont val="ＭＳ Ｐゴシック"/>
            <family val="3"/>
          </rPr>
          <t>出席停止の開始月を数値またはリストから入力してください。</t>
        </r>
      </text>
    </comment>
    <comment ref="I30" authorId="0">
      <text>
        <r>
          <rPr>
            <b/>
            <sz val="9"/>
            <rFont val="ＭＳ Ｐゴシック"/>
            <family val="3"/>
          </rPr>
          <t>出席停止の開始日を数値またはリストから入力してください。</t>
        </r>
      </text>
    </comment>
    <comment ref="K30" authorId="0">
      <text>
        <r>
          <rPr>
            <b/>
            <sz val="9"/>
            <rFont val="ＭＳ Ｐゴシック"/>
            <family val="3"/>
          </rPr>
          <t>出席停止の終了日を数値またはリストから入力してください。</t>
        </r>
      </text>
    </comment>
    <comment ref="L30" authorId="0">
      <text>
        <r>
          <rPr>
            <b/>
            <sz val="9"/>
            <rFont val="ＭＳ Ｐゴシック"/>
            <family val="3"/>
          </rPr>
          <t>出席停止の終了日を数値またはリストから入力したください</t>
        </r>
      </text>
    </comment>
    <comment ref="C30" authorId="0">
      <text>
        <r>
          <rPr>
            <b/>
            <sz val="9"/>
            <rFont val="ＭＳ Ｐゴシック"/>
            <family val="3"/>
          </rPr>
          <t>病名をリストから入力してください。追加したい病名は【設定】シートに入力してください。直接入力はできません。</t>
        </r>
      </text>
    </comment>
  </commentList>
</comments>
</file>

<file path=xl/sharedStrings.xml><?xml version="1.0" encoding="utf-8"?>
<sst xmlns="http://schemas.openxmlformats.org/spreadsheetml/2006/main" count="149" uniqueCount="101">
  <si>
    <t>（職印不要）</t>
  </si>
  <si>
    <t>出席停止の理由
（病　　名）</t>
  </si>
  <si>
    <t>出席停止の期間
（月日～月日）</t>
  </si>
  <si>
    <t>水痘</t>
  </si>
  <si>
    <t>No</t>
  </si>
  <si>
    <t>学　年</t>
  </si>
  <si>
    <t>人　数</t>
  </si>
  <si>
    <t>注：出席停止期間　　　学校保健法施行規則第20条に定める期間</t>
  </si>
  <si>
    <t>合計</t>
  </si>
  <si>
    <t>合　　計</t>
  </si>
  <si>
    <t>流行性耳下腺炎</t>
  </si>
  <si>
    <t>No</t>
  </si>
  <si>
    <t>病名と学年</t>
  </si>
  <si>
    <t>人数</t>
  </si>
  <si>
    <t>出席停止を指示　　　　　した
年月日</t>
  </si>
  <si>
    <t>学番</t>
  </si>
  <si>
    <t>流行性角結膜炎</t>
  </si>
  <si>
    <t>市第１２号の２</t>
  </si>
  <si>
    <t>No２</t>
  </si>
  <si>
    <t>出席停止を指示　　　　　　　　　した
年月日</t>
  </si>
  <si>
    <t>市第１２号の１</t>
  </si>
  <si>
    <t>（２）の最後</t>
  </si>
  <si>
    <t>(3)の最後</t>
  </si>
  <si>
    <t>（４）の最後</t>
  </si>
  <si>
    <t>（５）の最後</t>
  </si>
  <si>
    <t>（６）の最後</t>
  </si>
  <si>
    <t>麻しん</t>
  </si>
  <si>
    <t>風しん</t>
  </si>
  <si>
    <t>インフルエンザ</t>
  </si>
  <si>
    <t>No6</t>
  </si>
  <si>
    <t>No5</t>
  </si>
  <si>
    <t>No4</t>
  </si>
  <si>
    <t>No3</t>
  </si>
  <si>
    <t>作業の流れについて</t>
  </si>
  <si>
    <r>
      <rPr>
        <b/>
        <sz val="11"/>
        <color indexed="10"/>
        <rFont val="ＭＳ Ｐゴシック"/>
        <family val="3"/>
      </rPr>
      <t>②</t>
    </r>
    <r>
      <rPr>
        <sz val="11"/>
        <rFont val="ＭＳ Ｐゴシック"/>
        <family val="3"/>
      </rPr>
      <t>【12号出席停止報告書（1）】のシートにおいて、［出席停止の理由］［学年］［人数］［出席停止を指示した年月日］［出席停止の期間］をそれぞれ入力してください。</t>
    </r>
  </si>
  <si>
    <r>
      <rPr>
        <b/>
        <sz val="11"/>
        <color indexed="10"/>
        <rFont val="ＭＳ Ｐゴシック"/>
        <family val="3"/>
      </rPr>
      <t>③</t>
    </r>
    <r>
      <rPr>
        <sz val="11"/>
        <rFont val="ＭＳ Ｐゴシック"/>
        <family val="3"/>
      </rPr>
      <t>出席停止人数が多い場合、【12号出席停止報告書（1）】と同様に【報告書（2）】以降のシートを使って、入力を続けてください。</t>
    </r>
  </si>
  <si>
    <r>
      <t>②</t>
    </r>
    <r>
      <rPr>
        <sz val="11"/>
        <rFont val="ＭＳ Ｐゴシック"/>
        <family val="3"/>
      </rPr>
      <t>すべてのシートには、シートの保護をかけてあります。パスワードはかけていませんので、シートの保護解除で改造・改訂・修正を行うことができます。</t>
    </r>
  </si>
  <si>
    <r>
      <t>③</t>
    </r>
    <r>
      <rPr>
        <sz val="11"/>
        <rFont val="ＭＳ Ｐゴシック"/>
        <family val="3"/>
      </rPr>
      <t>各シートの表示していない行及び列には、データが入力してありますので、行や列の挿入及び削除は避けてください。</t>
    </r>
  </si>
  <si>
    <t>No</t>
  </si>
  <si>
    <r>
      <t>④</t>
    </r>
    <r>
      <rPr>
        <sz val="11"/>
        <rFont val="ＭＳ Ｐゴシック"/>
        <family val="3"/>
      </rPr>
      <t>入力例は下記に示してありますので、ご覧ください。</t>
    </r>
  </si>
  <si>
    <r>
      <t>①</t>
    </r>
    <r>
      <rPr>
        <u val="double"/>
        <sz val="11"/>
        <color indexed="10"/>
        <rFont val="ＭＳ Ｐゴシック"/>
        <family val="3"/>
      </rPr>
      <t>入力すべきセルは、すべて色のついたセルです。</t>
    </r>
    <r>
      <rPr>
        <sz val="11"/>
        <rFont val="ＭＳ Ｐゴシック"/>
        <family val="3"/>
      </rPr>
      <t>色のないセルには、基本的には入力できません。</t>
    </r>
  </si>
  <si>
    <r>
      <t>⑤</t>
    </r>
    <r>
      <rPr>
        <sz val="11"/>
        <rFont val="ＭＳ Ｐゴシック"/>
        <family val="3"/>
      </rPr>
      <t>出席停止の開始日が前の月である場合は、前の月のファイルに入力して報告してください。</t>
    </r>
  </si>
  <si>
    <t>色のついたセルに設定項目に合わせて入力してください。</t>
  </si>
  <si>
    <t>①</t>
  </si>
  <si>
    <t>入力月</t>
  </si>
  <si>
    <t>月</t>
  </si>
  <si>
    <t>②</t>
  </si>
  <si>
    <t>③</t>
  </si>
  <si>
    <t>校種</t>
  </si>
  <si>
    <t>小学校</t>
  </si>
  <si>
    <t>中学校</t>
  </si>
  <si>
    <t>④</t>
  </si>
  <si>
    <t>幼稚園</t>
  </si>
  <si>
    <t>⑤</t>
  </si>
  <si>
    <t>追加の病名(右の黄色のセルの病名以外で追加したい病名を入力してください。)</t>
  </si>
  <si>
    <t>⑥</t>
  </si>
  <si>
    <t>新潟市立</t>
  </si>
  <si>
    <t>学校名（校名のみ入力してください）</t>
  </si>
  <si>
    <t>　このことについて，新潟市立学校管理運営に関する規則第12条の2第2項により，下記のとおり報告します。</t>
  </si>
  <si>
    <t>校種</t>
  </si>
  <si>
    <t>報告書における入力上の留意点について</t>
  </si>
  <si>
    <t>発番号</t>
  </si>
  <si>
    <t>⑦</t>
  </si>
  <si>
    <t xml:space="preserve">  新潟市教育委員会様</t>
  </si>
  <si>
    <t>記号</t>
  </si>
  <si>
    <t>高等学校</t>
  </si>
  <si>
    <t>（７）の最後</t>
  </si>
  <si>
    <t>（８）の最後</t>
  </si>
  <si>
    <t>（９）の最後</t>
  </si>
  <si>
    <t>（10）の最後</t>
  </si>
  <si>
    <r>
      <rPr>
        <b/>
        <sz val="11"/>
        <color indexed="10"/>
        <rFont val="ＭＳ Ｐゴシック"/>
        <family val="3"/>
      </rPr>
      <t>⑤</t>
    </r>
    <r>
      <rPr>
        <sz val="11"/>
        <rFont val="ＭＳ Ｐゴシック"/>
        <family val="3"/>
      </rPr>
      <t>集計表で最後にチェックをして報告願います。</t>
    </r>
  </si>
  <si>
    <t>１２号出席停止報告書（1）の最後</t>
  </si>
  <si>
    <t>追加分</t>
  </si>
  <si>
    <t>①－２</t>
  </si>
  <si>
    <t>前月追加分のブックを作成し入力したいときは、下のセルに追加分と入力してください。</t>
  </si>
  <si>
    <t>中等教育学校</t>
  </si>
  <si>
    <t>校種番号</t>
  </si>
  <si>
    <t>注：出席停止期間　　　学校保健安全法施行規則第１９条に定める期間</t>
  </si>
  <si>
    <t>学番（新潟市の学番を下3桁で入力願います）</t>
  </si>
  <si>
    <t>特別支援学校</t>
  </si>
  <si>
    <t>インフルエンザ</t>
  </si>
  <si>
    <t>百日咳</t>
  </si>
  <si>
    <t>咽頭結膜熱
（アデノウィルス感染症）</t>
  </si>
  <si>
    <t>結核</t>
  </si>
  <si>
    <t>髄膜炎菌性髄膜炎</t>
  </si>
  <si>
    <t>腸管出血性大腸菌感染症</t>
  </si>
  <si>
    <t>急性出血性結膜炎</t>
  </si>
  <si>
    <t>溶連菌感染症</t>
  </si>
  <si>
    <t>マイコプラズマ肺炎</t>
  </si>
  <si>
    <t>感染性胃腸炎</t>
  </si>
  <si>
    <t>第二種</t>
  </si>
  <si>
    <t>第三種</t>
  </si>
  <si>
    <t>その他の感染症</t>
  </si>
  <si>
    <r>
      <rPr>
        <b/>
        <sz val="11"/>
        <color indexed="10"/>
        <rFont val="ＭＳ Ｐゴシック"/>
        <family val="3"/>
      </rPr>
      <t>①</t>
    </r>
    <r>
      <rPr>
        <sz val="11"/>
        <rFont val="ＭＳ Ｐゴシック"/>
        <family val="3"/>
      </rPr>
      <t>【設定】のシートにおいて、［入力月］［提出年月日］［校種］［学番］［学校名］［追加の病名］を設定してください。追加の病名は、最大３つとさせていただきます。</t>
    </r>
  </si>
  <si>
    <r>
      <rPr>
        <b/>
        <sz val="11"/>
        <color indexed="10"/>
        <rFont val="ＭＳ Ｐゴシック"/>
        <family val="3"/>
      </rPr>
      <t>④</t>
    </r>
    <r>
      <rPr>
        <sz val="11"/>
        <rFont val="ＭＳ Ｐゴシック"/>
        <family val="3"/>
      </rPr>
      <t>最大入力数は、１50件です。報告書（６）までシートがあります。</t>
    </r>
  </si>
  <si>
    <t>新型コロナウイルス感染症</t>
  </si>
  <si>
    <t>発熱等による</t>
  </si>
  <si>
    <t>家族のかぜ症状による</t>
  </si>
  <si>
    <t>その他</t>
  </si>
  <si>
    <t>濃厚接触者</t>
  </si>
  <si>
    <r>
      <t xml:space="preserve">報告年月日（入力例：半角で </t>
    </r>
    <r>
      <rPr>
        <sz val="11"/>
        <color indexed="10"/>
        <rFont val="ＭＳ Ｐゴシック"/>
        <family val="3"/>
      </rPr>
      <t>R3.5.2</t>
    </r>
    <r>
      <rPr>
        <sz val="11"/>
        <rFont val="ＭＳ Ｐゴシック"/>
        <family val="3"/>
      </rPr>
      <t xml:space="preserve"> 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</si>
</sst>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  年&quot;"/>
    <numFmt numFmtId="177" formatCode="General&quot; 年&quot;"/>
    <numFmt numFmtId="178" formatCode="General&quot;年&quot;"/>
    <numFmt numFmtId="179" formatCode="General&quot;月&quot;"/>
    <numFmt numFmtId="180" formatCode="General&quot;日&quot;"/>
    <numFmt numFmtId="181" formatCode="General&quot; 日&quot;"/>
    <numFmt numFmtId="182" formatCode="General&quot; 月&quot;"/>
    <numFmt numFmtId="183" formatCode="#,##0\ &quot;人&quot;"/>
    <numFmt numFmtId="184" formatCode="[$-411]g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10"/>
      <name val="ＭＳ Ｐ明朝"/>
      <family val="1"/>
    </font>
    <font>
      <sz val="14"/>
      <color indexed="10"/>
      <name val="ＭＳ Ｐ明朝"/>
      <family val="1"/>
    </font>
    <font>
      <b/>
      <sz val="11"/>
      <color indexed="10"/>
      <name val="ＭＳ Ｐ明朝"/>
      <family val="1"/>
    </font>
    <font>
      <b/>
      <sz val="11"/>
      <color indexed="10"/>
      <name val="ＭＳ Ｐゴシック"/>
      <family val="3"/>
    </font>
    <font>
      <b/>
      <sz val="16"/>
      <color indexed="9"/>
      <name val="ＭＳ Ｐゴシック"/>
      <family val="3"/>
    </font>
    <font>
      <b/>
      <sz val="9"/>
      <name val="ＭＳ Ｐゴシック"/>
      <family val="3"/>
    </font>
    <font>
      <u val="double"/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1"/>
      <color indexed="9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80" fontId="2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182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80" fontId="2" fillId="0" borderId="11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34" borderId="0" xfId="0" applyFill="1" applyAlignment="1">
      <alignment vertical="center"/>
    </xf>
    <xf numFmtId="0" fontId="0" fillId="0" borderId="0" xfId="0" applyAlignment="1">
      <alignment vertical="center" wrapText="1"/>
    </xf>
    <xf numFmtId="0" fontId="8" fillId="34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12" fillId="35" borderId="10" xfId="0" applyFont="1" applyFill="1" applyBorder="1" applyAlignment="1">
      <alignment vertical="center"/>
    </xf>
    <xf numFmtId="0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180" fontId="2" fillId="36" borderId="11" xfId="0" applyNumberFormat="1" applyFont="1" applyFill="1" applyBorder="1" applyAlignment="1" applyProtection="1">
      <alignment horizontal="center" vertical="center"/>
      <protection locked="0"/>
    </xf>
    <xf numFmtId="0" fontId="11" fillId="36" borderId="10" xfId="0" applyFont="1" applyFill="1" applyBorder="1" applyAlignment="1" applyProtection="1">
      <alignment vertical="center"/>
      <protection locked="0"/>
    </xf>
    <xf numFmtId="184" fontId="11" fillId="36" borderId="1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181" fontId="2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0" xfId="0" applyFont="1" applyAlignment="1" applyProtection="1" quotePrefix="1">
      <alignment horizontal="center" vertical="center"/>
      <protection/>
    </xf>
    <xf numFmtId="180" fontId="2" fillId="0" borderId="0" xfId="0" applyNumberFormat="1" applyFont="1" applyAlignment="1" applyProtection="1">
      <alignment vertical="center"/>
      <protection/>
    </xf>
    <xf numFmtId="177" fontId="2" fillId="0" borderId="0" xfId="0" applyNumberFormat="1" applyFont="1" applyAlignment="1" applyProtection="1">
      <alignment vertical="center"/>
      <protection/>
    </xf>
    <xf numFmtId="182" fontId="2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179" fontId="2" fillId="36" borderId="11" xfId="0" applyNumberFormat="1" applyFont="1" applyFill="1" applyBorder="1" applyAlignment="1" applyProtection="1">
      <alignment horizontal="right" vertical="center"/>
      <protection locked="0"/>
    </xf>
    <xf numFmtId="180" fontId="2" fillId="36" borderId="12" xfId="0" applyNumberFormat="1" applyFont="1" applyFill="1" applyBorder="1" applyAlignment="1" applyProtection="1">
      <alignment horizontal="center" vertical="center"/>
      <protection locked="0"/>
    </xf>
    <xf numFmtId="0" fontId="2" fillId="36" borderId="10" xfId="0" applyFont="1" applyFill="1" applyBorder="1" applyAlignment="1" applyProtection="1">
      <alignment vertical="center"/>
      <protection locked="0"/>
    </xf>
    <xf numFmtId="179" fontId="2" fillId="36" borderId="13" xfId="0" applyNumberFormat="1" applyFont="1" applyFill="1" applyBorder="1" applyAlignment="1" applyProtection="1">
      <alignment horizontal="right" vertical="center"/>
      <protection locked="0"/>
    </xf>
    <xf numFmtId="0" fontId="0" fillId="37" borderId="0" xfId="0" applyFill="1" applyAlignment="1">
      <alignment vertical="center"/>
    </xf>
    <xf numFmtId="0" fontId="13" fillId="0" borderId="0" xfId="0" applyFont="1" applyAlignment="1">
      <alignment horizontal="right" vertical="center"/>
    </xf>
    <xf numFmtId="0" fontId="13" fillId="36" borderId="1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0" fillId="33" borderId="0" xfId="0" applyFill="1" applyAlignment="1" applyProtection="1">
      <alignment vertical="center"/>
      <protection locked="0"/>
    </xf>
    <xf numFmtId="0" fontId="0" fillId="38" borderId="10" xfId="0" applyFill="1" applyBorder="1" applyAlignment="1">
      <alignment vertical="center"/>
    </xf>
    <xf numFmtId="0" fontId="0" fillId="0" borderId="0" xfId="0" applyAlignment="1">
      <alignment vertical="center" shrinkToFit="1"/>
    </xf>
    <xf numFmtId="179" fontId="2" fillId="0" borderId="0" xfId="0" applyNumberFormat="1" applyFont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Alignment="1">
      <alignment vertical="center" wrapText="1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 indent="1" shrinkToFit="1"/>
      <protection/>
    </xf>
    <xf numFmtId="0" fontId="0" fillId="0" borderId="0" xfId="0" applyAlignment="1">
      <alignment horizontal="right" vertical="center" indent="1" shrinkToFit="1"/>
    </xf>
    <xf numFmtId="0" fontId="2" fillId="33" borderId="0" xfId="0" applyFont="1" applyFill="1" applyAlignment="1">
      <alignment vertical="center" wrapText="1" shrinkToFit="1"/>
    </xf>
    <xf numFmtId="0" fontId="2" fillId="0" borderId="0" xfId="0" applyFont="1" applyFill="1" applyAlignment="1">
      <alignment vertical="center"/>
    </xf>
    <xf numFmtId="0" fontId="2" fillId="0" borderId="14" xfId="0" applyFont="1" applyBorder="1" applyAlignment="1" applyProtection="1">
      <alignment vertical="distributed" textRotation="255"/>
      <protection/>
    </xf>
    <xf numFmtId="0" fontId="2" fillId="0" borderId="15" xfId="0" applyFont="1" applyBorder="1" applyAlignment="1" applyProtection="1">
      <alignment vertical="distributed" textRotation="255"/>
      <protection/>
    </xf>
    <xf numFmtId="0" fontId="2" fillId="0" borderId="16" xfId="0" applyFont="1" applyBorder="1" applyAlignment="1" applyProtection="1">
      <alignment vertical="distributed" textRotation="255"/>
      <protection/>
    </xf>
    <xf numFmtId="0" fontId="2" fillId="2" borderId="17" xfId="0" applyFont="1" applyFill="1" applyBorder="1" applyAlignment="1" applyProtection="1">
      <alignment vertical="center"/>
      <protection locked="0"/>
    </xf>
    <xf numFmtId="178" fontId="2" fillId="0" borderId="18" xfId="0" applyNumberFormat="1" applyFont="1" applyBorder="1" applyAlignment="1" applyProtection="1">
      <alignment horizontal="center" vertical="center"/>
      <protection/>
    </xf>
    <xf numFmtId="178" fontId="2" fillId="0" borderId="19" xfId="0" applyNumberFormat="1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2" borderId="22" xfId="0" applyFont="1" applyFill="1" applyBorder="1" applyAlignment="1" applyProtection="1">
      <alignment vertical="center"/>
      <protection locked="0"/>
    </xf>
    <xf numFmtId="0" fontId="2" fillId="2" borderId="23" xfId="0" applyFont="1" applyFill="1" applyBorder="1" applyAlignment="1" applyProtection="1">
      <alignment vertical="center"/>
      <protection locked="0"/>
    </xf>
    <xf numFmtId="0" fontId="2" fillId="2" borderId="24" xfId="0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176" fontId="2" fillId="0" borderId="26" xfId="0" applyNumberFormat="1" applyFont="1" applyBorder="1" applyAlignment="1" applyProtection="1">
      <alignment vertical="center" textRotation="255"/>
      <protection/>
    </xf>
    <xf numFmtId="178" fontId="2" fillId="0" borderId="27" xfId="0" applyNumberFormat="1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vertical="center"/>
      <protection/>
    </xf>
    <xf numFmtId="0" fontId="2" fillId="36" borderId="10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Alignment="1" applyProtection="1">
      <alignment horizontal="left" vertical="center"/>
      <protection/>
    </xf>
    <xf numFmtId="0" fontId="2" fillId="39" borderId="10" xfId="0" applyFont="1" applyFill="1" applyBorder="1" applyAlignment="1" applyProtection="1">
      <alignment vertical="center" wrapText="1"/>
      <protection locked="0"/>
    </xf>
    <xf numFmtId="0" fontId="2" fillId="39" borderId="10" xfId="0" applyFont="1" applyFill="1" applyBorder="1" applyAlignment="1" applyProtection="1">
      <alignment vertical="center"/>
      <protection locked="0"/>
    </xf>
    <xf numFmtId="179" fontId="2" fillId="39" borderId="13" xfId="0" applyNumberFormat="1" applyFont="1" applyFill="1" applyBorder="1" applyAlignment="1" applyProtection="1">
      <alignment horizontal="right" vertical="center"/>
      <protection locked="0"/>
    </xf>
    <xf numFmtId="180" fontId="2" fillId="39" borderId="12" xfId="0" applyNumberFormat="1" applyFont="1" applyFill="1" applyBorder="1" applyAlignment="1" applyProtection="1">
      <alignment horizontal="center" vertical="center"/>
      <protection locked="0"/>
    </xf>
    <xf numFmtId="180" fontId="2" fillId="39" borderId="11" xfId="0" applyNumberFormat="1" applyFont="1" applyFill="1" applyBorder="1" applyAlignment="1" applyProtection="1">
      <alignment horizontal="center" vertical="center"/>
      <protection locked="0"/>
    </xf>
    <xf numFmtId="179" fontId="2" fillId="39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36" xfId="0" applyFont="1" applyBorder="1" applyAlignment="1" applyProtection="1">
      <alignment vertical="distributed" textRotation="255"/>
      <protection/>
    </xf>
    <xf numFmtId="0" fontId="2" fillId="0" borderId="37" xfId="0" applyFont="1" applyBorder="1" applyAlignment="1" applyProtection="1">
      <alignment vertical="distributed" textRotation="255"/>
      <protection/>
    </xf>
    <xf numFmtId="0" fontId="2" fillId="2" borderId="38" xfId="0" applyFont="1" applyFill="1" applyBorder="1" applyAlignment="1" applyProtection="1">
      <alignment vertical="center"/>
      <protection locked="0"/>
    </xf>
    <xf numFmtId="0" fontId="2" fillId="2" borderId="28" xfId="0" applyFont="1" applyFill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vertical="center"/>
      <protection/>
    </xf>
    <xf numFmtId="0" fontId="2" fillId="2" borderId="41" xfId="0" applyFont="1" applyFill="1" applyBorder="1" applyAlignment="1" applyProtection="1">
      <alignment vertical="center"/>
      <protection locked="0"/>
    </xf>
    <xf numFmtId="0" fontId="2" fillId="2" borderId="42" xfId="0" applyFont="1" applyFill="1" applyBorder="1" applyAlignment="1" applyProtection="1">
      <alignment vertical="center"/>
      <protection locked="0"/>
    </xf>
    <xf numFmtId="0" fontId="2" fillId="2" borderId="43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2" fillId="2" borderId="44" xfId="0" applyFont="1" applyFill="1" applyBorder="1" applyAlignment="1" applyProtection="1">
      <alignment vertical="center"/>
      <protection locked="0"/>
    </xf>
    <xf numFmtId="0" fontId="2" fillId="2" borderId="45" xfId="0" applyFont="1" applyFill="1" applyBorder="1" applyAlignment="1" applyProtection="1">
      <alignment vertical="center"/>
      <protection locked="0"/>
    </xf>
    <xf numFmtId="0" fontId="2" fillId="2" borderId="46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47" xfId="0" applyFont="1" applyFill="1" applyBorder="1" applyAlignment="1" applyProtection="1">
      <alignment vertical="center"/>
      <protection locked="0"/>
    </xf>
    <xf numFmtId="0" fontId="2" fillId="2" borderId="48" xfId="0" applyFont="1" applyFill="1" applyBorder="1" applyAlignment="1" applyProtection="1">
      <alignment vertical="center"/>
      <protection locked="0"/>
    </xf>
    <xf numFmtId="0" fontId="2" fillId="2" borderId="49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right" vertical="center" indent="1" shrinkToFit="1"/>
      <protection/>
    </xf>
    <xf numFmtId="0" fontId="0" fillId="0" borderId="0" xfId="0" applyAlignment="1">
      <alignment horizontal="right" vertical="center" indent="1" shrinkToFit="1"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distributed" textRotation="255"/>
      <protection/>
    </xf>
    <xf numFmtId="0" fontId="2" fillId="0" borderId="26" xfId="0" applyFont="1" applyBorder="1" applyAlignment="1" applyProtection="1">
      <alignment horizontal="center" vertical="distributed" textRotation="255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33" borderId="53" xfId="0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58" fontId="2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 shrinkToFit="1"/>
      <protection/>
    </xf>
    <xf numFmtId="0" fontId="0" fillId="0" borderId="0" xfId="0" applyFill="1" applyAlignment="1" applyProtection="1">
      <alignment horizontal="righ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Z38"/>
  <sheetViews>
    <sheetView zoomScalePageLayoutView="0" workbookViewId="0" topLeftCell="A1">
      <selection activeCell="D30" sqref="D30"/>
    </sheetView>
  </sheetViews>
  <sheetFormatPr defaultColWidth="9.00390625" defaultRowHeight="13.5"/>
  <cols>
    <col min="1" max="1" width="4.125" style="0" customWidth="1"/>
    <col min="2" max="2" width="4.625" style="0" customWidth="1"/>
    <col min="3" max="3" width="23.375" style="0" customWidth="1"/>
    <col min="4" max="4" width="8.375" style="0" customWidth="1"/>
    <col min="5" max="5" width="8.125" style="0" customWidth="1"/>
    <col min="6" max="6" width="7.375" style="0" customWidth="1"/>
    <col min="7" max="7" width="7.875" style="0" customWidth="1"/>
    <col min="8" max="8" width="5.625" style="0" customWidth="1"/>
    <col min="9" max="9" width="5.50390625" style="0" customWidth="1"/>
    <col min="10" max="10" width="3.875" style="0" customWidth="1"/>
    <col min="11" max="11" width="6.125" style="0" customWidth="1"/>
    <col min="12" max="12" width="5.50390625" style="0" customWidth="1"/>
  </cols>
  <sheetData>
    <row r="1" spans="1:26" ht="18.75">
      <c r="A1" s="22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2:11" ht="13.5">
      <c r="B2" s="114" t="s">
        <v>93</v>
      </c>
      <c r="C2" s="114"/>
      <c r="D2" s="114"/>
      <c r="E2" s="114"/>
      <c r="F2" s="114"/>
      <c r="G2" s="114"/>
      <c r="H2" s="114"/>
      <c r="I2" s="114"/>
      <c r="J2" s="114"/>
      <c r="K2" s="114"/>
    </row>
    <row r="3" spans="2:11" ht="13.5"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2:11" ht="13.5">
      <c r="B4" s="114" t="s">
        <v>34</v>
      </c>
      <c r="C4" s="114"/>
      <c r="D4" s="114"/>
      <c r="E4" s="114"/>
      <c r="F4" s="114"/>
      <c r="G4" s="114"/>
      <c r="H4" s="114"/>
      <c r="I4" s="114"/>
      <c r="J4" s="114"/>
      <c r="K4" s="114"/>
    </row>
    <row r="5" spans="2:11" ht="13.5"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2:11" ht="13.5">
      <c r="B6" s="114" t="s">
        <v>35</v>
      </c>
      <c r="C6" s="114"/>
      <c r="D6" s="114"/>
      <c r="E6" s="114"/>
      <c r="F6" s="114"/>
      <c r="G6" s="114"/>
      <c r="H6" s="114"/>
      <c r="I6" s="114"/>
      <c r="J6" s="114"/>
      <c r="K6" s="114"/>
    </row>
    <row r="7" spans="2:11" ht="13.5"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2:11" ht="13.5">
      <c r="B8" s="116" t="s">
        <v>94</v>
      </c>
      <c r="C8" s="116"/>
      <c r="D8" s="116"/>
      <c r="E8" s="116"/>
      <c r="F8" s="116"/>
      <c r="G8" s="116"/>
      <c r="H8" s="116"/>
      <c r="I8" s="116"/>
      <c r="J8" s="116"/>
      <c r="K8" s="116"/>
    </row>
    <row r="9" spans="2:11" ht="13.5">
      <c r="B9" s="116" t="s">
        <v>70</v>
      </c>
      <c r="C9" s="116"/>
      <c r="D9" s="116"/>
      <c r="E9" s="116"/>
      <c r="F9" s="116"/>
      <c r="G9" s="116"/>
      <c r="H9" s="116"/>
      <c r="I9" s="116"/>
      <c r="J9" s="116"/>
      <c r="K9" s="116"/>
    </row>
    <row r="11" spans="1:26" ht="18.75">
      <c r="A11" s="22" t="s">
        <v>60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2:11" ht="13.5">
      <c r="B12" s="115" t="s">
        <v>40</v>
      </c>
      <c r="C12" s="114"/>
      <c r="D12" s="114"/>
      <c r="E12" s="114"/>
      <c r="F12" s="114"/>
      <c r="G12" s="114"/>
      <c r="H12" s="114"/>
      <c r="I12" s="114"/>
      <c r="J12" s="114"/>
      <c r="K12" s="114"/>
    </row>
    <row r="13" spans="2:11" ht="13.5">
      <c r="B13" s="114"/>
      <c r="C13" s="114"/>
      <c r="D13" s="114"/>
      <c r="E13" s="114"/>
      <c r="F13" s="114"/>
      <c r="G13" s="114"/>
      <c r="H13" s="114"/>
      <c r="I13" s="114"/>
      <c r="J13" s="114"/>
      <c r="K13" s="114"/>
    </row>
    <row r="14" spans="2:11" ht="13.5">
      <c r="B14" s="115" t="s">
        <v>36</v>
      </c>
      <c r="C14" s="114"/>
      <c r="D14" s="114"/>
      <c r="E14" s="114"/>
      <c r="F14" s="114"/>
      <c r="G14" s="114"/>
      <c r="H14" s="114"/>
      <c r="I14" s="114"/>
      <c r="J14" s="114"/>
      <c r="K14" s="114"/>
    </row>
    <row r="15" spans="2:11" ht="13.5">
      <c r="B15" s="114"/>
      <c r="C15" s="114"/>
      <c r="D15" s="114"/>
      <c r="E15" s="114"/>
      <c r="F15" s="114"/>
      <c r="G15" s="114"/>
      <c r="H15" s="114"/>
      <c r="I15" s="114"/>
      <c r="J15" s="114"/>
      <c r="K15" s="114"/>
    </row>
    <row r="16" spans="2:11" ht="13.5">
      <c r="B16" s="115" t="s">
        <v>37</v>
      </c>
      <c r="C16" s="114"/>
      <c r="D16" s="114"/>
      <c r="E16" s="114"/>
      <c r="F16" s="114"/>
      <c r="G16" s="114"/>
      <c r="H16" s="114"/>
      <c r="I16" s="114"/>
      <c r="J16" s="114"/>
      <c r="K16" s="114"/>
    </row>
    <row r="17" spans="2:11" ht="13.5">
      <c r="B17" s="114"/>
      <c r="C17" s="114"/>
      <c r="D17" s="114"/>
      <c r="E17" s="114"/>
      <c r="F17" s="114"/>
      <c r="G17" s="114"/>
      <c r="H17" s="114"/>
      <c r="I17" s="114"/>
      <c r="J17" s="114"/>
      <c r="K17" s="114"/>
    </row>
    <row r="18" spans="2:11" ht="13.5">
      <c r="B18" s="115" t="s">
        <v>39</v>
      </c>
      <c r="C18" s="114"/>
      <c r="D18" s="114"/>
      <c r="E18" s="114"/>
      <c r="F18" s="114"/>
      <c r="G18" s="114"/>
      <c r="H18" s="114"/>
      <c r="I18" s="114"/>
      <c r="J18" s="114"/>
      <c r="K18" s="114"/>
    </row>
    <row r="19" spans="2:11" ht="13.5">
      <c r="B19" s="114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2:11" ht="13.5">
      <c r="B20" s="115" t="s">
        <v>41</v>
      </c>
      <c r="C20" s="114"/>
      <c r="D20" s="114"/>
      <c r="E20" s="114"/>
      <c r="F20" s="114"/>
      <c r="G20" s="114"/>
      <c r="H20" s="114"/>
      <c r="I20" s="114"/>
      <c r="J20" s="114"/>
      <c r="K20" s="114"/>
    </row>
    <row r="21" spans="2:11" ht="13.5"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2:11" ht="13.5"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2:11" ht="13.5"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9" spans="2:12" ht="40.5" customHeight="1">
      <c r="B29" s="6" t="s">
        <v>38</v>
      </c>
      <c r="C29" s="7" t="s">
        <v>1</v>
      </c>
      <c r="D29" s="6" t="s">
        <v>5</v>
      </c>
      <c r="E29" s="6" t="s">
        <v>6</v>
      </c>
      <c r="F29" s="117" t="s">
        <v>14</v>
      </c>
      <c r="G29" s="118"/>
      <c r="H29" s="117" t="s">
        <v>2</v>
      </c>
      <c r="I29" s="119"/>
      <c r="J29" s="119"/>
      <c r="K29" s="119"/>
      <c r="L29" s="118"/>
    </row>
    <row r="30" spans="2:12" ht="27" customHeight="1">
      <c r="B30" s="6">
        <v>1</v>
      </c>
      <c r="C30" s="47" t="s">
        <v>28</v>
      </c>
      <c r="D30" s="47">
        <v>1</v>
      </c>
      <c r="E30" s="47">
        <v>1</v>
      </c>
      <c r="F30" s="48">
        <v>2</v>
      </c>
      <c r="G30" s="46">
        <v>6</v>
      </c>
      <c r="H30" s="48">
        <v>2</v>
      </c>
      <c r="I30" s="33">
        <v>6</v>
      </c>
      <c r="J30" s="12" t="str">
        <f>IF(H30="","","～")</f>
        <v>～</v>
      </c>
      <c r="K30" s="45">
        <v>2</v>
      </c>
      <c r="L30" s="46">
        <v>9</v>
      </c>
    </row>
    <row r="31" spans="2:12" ht="27" customHeight="1">
      <c r="B31" s="6">
        <f>B30+1</f>
        <v>2</v>
      </c>
      <c r="C31" s="47" t="s">
        <v>28</v>
      </c>
      <c r="D31" s="47">
        <v>1</v>
      </c>
      <c r="E31" s="47">
        <v>1</v>
      </c>
      <c r="F31" s="48">
        <v>2</v>
      </c>
      <c r="G31" s="46">
        <v>9</v>
      </c>
      <c r="H31" s="48">
        <v>2</v>
      </c>
      <c r="I31" s="33">
        <v>9</v>
      </c>
      <c r="J31" s="12" t="str">
        <f>IF(H31="","","～")</f>
        <v>～</v>
      </c>
      <c r="K31" s="45">
        <v>2</v>
      </c>
      <c r="L31" s="46">
        <v>12</v>
      </c>
    </row>
    <row r="32" spans="2:12" ht="27" customHeight="1">
      <c r="B32" s="6">
        <f aca="true" t="shared" si="0" ref="B32:B38">B31+1</f>
        <v>3</v>
      </c>
      <c r="C32" s="47" t="s">
        <v>28</v>
      </c>
      <c r="D32" s="47">
        <v>1</v>
      </c>
      <c r="E32" s="47">
        <v>2</v>
      </c>
      <c r="F32" s="48">
        <v>2</v>
      </c>
      <c r="G32" s="46">
        <v>12</v>
      </c>
      <c r="H32" s="48">
        <v>2</v>
      </c>
      <c r="I32" s="33">
        <v>11</v>
      </c>
      <c r="J32" s="12" t="str">
        <f>IF(H32="","","～")</f>
        <v>～</v>
      </c>
      <c r="K32" s="45">
        <v>2</v>
      </c>
      <c r="L32" s="46">
        <v>15</v>
      </c>
    </row>
    <row r="33" spans="2:12" ht="26.25" customHeight="1">
      <c r="B33" s="6">
        <f t="shared" si="0"/>
        <v>4</v>
      </c>
      <c r="C33" s="47"/>
      <c r="D33" s="47"/>
      <c r="E33" s="47"/>
      <c r="F33" s="48"/>
      <c r="G33" s="46"/>
      <c r="H33" s="48"/>
      <c r="I33" s="33"/>
      <c r="J33" s="12">
        <f aca="true" t="shared" si="1" ref="J33:J38">IF(H33="","","～")</f>
      </c>
      <c r="K33" s="45"/>
      <c r="L33" s="46"/>
    </row>
    <row r="34" spans="2:12" ht="26.25" customHeight="1">
      <c r="B34" s="6">
        <f t="shared" si="0"/>
        <v>5</v>
      </c>
      <c r="C34" s="47"/>
      <c r="D34" s="47"/>
      <c r="E34" s="47"/>
      <c r="F34" s="48"/>
      <c r="G34" s="46"/>
      <c r="H34" s="48"/>
      <c r="I34" s="33"/>
      <c r="J34" s="12">
        <f t="shared" si="1"/>
      </c>
      <c r="K34" s="45"/>
      <c r="L34" s="46"/>
    </row>
    <row r="35" spans="2:12" ht="26.25" customHeight="1">
      <c r="B35" s="6">
        <f t="shared" si="0"/>
        <v>6</v>
      </c>
      <c r="C35" s="47"/>
      <c r="D35" s="47"/>
      <c r="E35" s="47"/>
      <c r="F35" s="48"/>
      <c r="G35" s="46"/>
      <c r="H35" s="48"/>
      <c r="I35" s="33"/>
      <c r="J35" s="12">
        <f t="shared" si="1"/>
      </c>
      <c r="K35" s="45"/>
      <c r="L35" s="46"/>
    </row>
    <row r="36" spans="2:12" ht="26.25" customHeight="1">
      <c r="B36" s="6">
        <f t="shared" si="0"/>
        <v>7</v>
      </c>
      <c r="C36" s="47"/>
      <c r="D36" s="47"/>
      <c r="E36" s="47"/>
      <c r="F36" s="48"/>
      <c r="G36" s="46"/>
      <c r="H36" s="48"/>
      <c r="I36" s="33"/>
      <c r="J36" s="12">
        <f t="shared" si="1"/>
      </c>
      <c r="K36" s="45"/>
      <c r="L36" s="46"/>
    </row>
    <row r="37" spans="2:12" ht="26.25" customHeight="1">
      <c r="B37" s="6">
        <f t="shared" si="0"/>
        <v>8</v>
      </c>
      <c r="C37" s="47"/>
      <c r="D37" s="47"/>
      <c r="E37" s="47"/>
      <c r="F37" s="48"/>
      <c r="G37" s="46"/>
      <c r="H37" s="48"/>
      <c r="I37" s="33"/>
      <c r="J37" s="12">
        <f t="shared" si="1"/>
      </c>
      <c r="K37" s="45"/>
      <c r="L37" s="46"/>
    </row>
    <row r="38" spans="2:12" ht="26.25" customHeight="1">
      <c r="B38" s="6">
        <f t="shared" si="0"/>
        <v>9</v>
      </c>
      <c r="C38" s="47"/>
      <c r="D38" s="47"/>
      <c r="E38" s="47"/>
      <c r="F38" s="48"/>
      <c r="G38" s="46"/>
      <c r="H38" s="48"/>
      <c r="I38" s="33"/>
      <c r="J38" s="12">
        <f t="shared" si="1"/>
      </c>
      <c r="K38" s="45"/>
      <c r="L38" s="46"/>
    </row>
  </sheetData>
  <sheetProtection sheet="1"/>
  <mergeCells count="12">
    <mergeCell ref="B16:K17"/>
    <mergeCell ref="F29:G29"/>
    <mergeCell ref="H29:L29"/>
    <mergeCell ref="B18:K19"/>
    <mergeCell ref="B20:K21"/>
    <mergeCell ref="B2:K3"/>
    <mergeCell ref="B4:K5"/>
    <mergeCell ref="B6:K7"/>
    <mergeCell ref="B14:K15"/>
    <mergeCell ref="B8:K8"/>
    <mergeCell ref="B9:K9"/>
    <mergeCell ref="B12:K13"/>
  </mergeCells>
  <dataValidations count="4">
    <dataValidation type="list" allowBlank="1" showInputMessage="1" showErrorMessage="1" sqref="L30:L38 G30:G38 I30:I38">
      <formula1>$Q$18:$Q$56</formula1>
    </dataValidation>
    <dataValidation type="list" allowBlank="1" showInputMessage="1" showErrorMessage="1" sqref="H30:H38 F30:F38 K30:K38">
      <formula1>$P$18:$P$37</formula1>
    </dataValidation>
    <dataValidation type="list" allowBlank="1" showInputMessage="1" showErrorMessage="1" errorTitle="直接入力無効" error="リストの中から選んでください" sqref="D30:D38">
      <formula1>$N$18:$N$31</formula1>
    </dataValidation>
    <dataValidation type="list" allowBlank="1" showInputMessage="1" showErrorMessage="1" errorTitle="直接入力無効" error="リストの中から選んでください" sqref="C30:C38">
      <formula1>$M$19:$M$37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56"/>
  <sheetViews>
    <sheetView zoomScalePageLayoutView="0" workbookViewId="0" topLeftCell="A16">
      <selection activeCell="D29" sqref="D29"/>
    </sheetView>
  </sheetViews>
  <sheetFormatPr defaultColWidth="9.00390625" defaultRowHeight="13.5"/>
  <cols>
    <col min="1" max="1" width="28.625" style="0" customWidth="1"/>
  </cols>
  <sheetData>
    <row r="1" spans="1:2" ht="13.5">
      <c r="A1" s="30" t="s">
        <v>12</v>
      </c>
      <c r="B1" s="30" t="s">
        <v>13</v>
      </c>
    </row>
    <row r="2" spans="1:2" ht="13.5">
      <c r="A2">
        <f>'１２号出席停止報告書（1）'!Q48</f>
      </c>
      <c r="B2">
        <f>'１２号出席停止報告書（1）'!D16</f>
        <v>0</v>
      </c>
    </row>
    <row r="3" spans="1:2" ht="13.5">
      <c r="A3">
        <f>'１２号出席停止報告書（1）'!Q49</f>
      </c>
      <c r="B3">
        <f>'１２号出席停止報告書（1）'!D17</f>
        <v>0</v>
      </c>
    </row>
    <row r="4" spans="1:2" ht="13.5">
      <c r="A4">
        <f>'１２号出席停止報告書（1）'!Q50</f>
      </c>
      <c r="B4">
        <f>'１２号出席停止報告書（1）'!D18</f>
        <v>0</v>
      </c>
    </row>
    <row r="5" spans="1:2" ht="13.5">
      <c r="A5">
        <f>'１２号出席停止報告書（1）'!Q51</f>
      </c>
      <c r="B5">
        <f>'１２号出席停止報告書（1）'!D19</f>
        <v>0</v>
      </c>
    </row>
    <row r="6" spans="1:2" ht="13.5">
      <c r="A6">
        <f>'１２号出席停止報告書（1）'!Q52</f>
      </c>
      <c r="B6">
        <f>'１２号出席停止報告書（1）'!D20</f>
        <v>0</v>
      </c>
    </row>
    <row r="7" spans="1:2" ht="13.5">
      <c r="A7">
        <f>'１２号出席停止報告書（1）'!Q53</f>
      </c>
      <c r="B7">
        <f>'１２号出席停止報告書（1）'!D21</f>
        <v>0</v>
      </c>
    </row>
    <row r="8" spans="1:2" ht="13.5">
      <c r="A8">
        <f>'１２号出席停止報告書（1）'!Q54</f>
      </c>
      <c r="B8">
        <f>'１２号出席停止報告書（1）'!D22</f>
        <v>0</v>
      </c>
    </row>
    <row r="9" spans="1:2" ht="13.5">
      <c r="A9">
        <f>'１２号出席停止報告書（1）'!Q55</f>
      </c>
      <c r="B9">
        <f>'１２号出席停止報告書（1）'!D23</f>
        <v>0</v>
      </c>
    </row>
    <row r="10" spans="1:2" ht="13.5">
      <c r="A10">
        <f>'１２号出席停止報告書（1）'!Q56</f>
      </c>
      <c r="B10">
        <f>'１２号出席停止報告書（1）'!D24</f>
        <v>0</v>
      </c>
    </row>
    <row r="11" spans="1:2" ht="13.5">
      <c r="A11">
        <f>'１２号出席停止報告書（1）'!Q57</f>
      </c>
      <c r="B11">
        <f>'１２号出席停止報告書（1）'!D25</f>
        <v>0</v>
      </c>
    </row>
    <row r="12" spans="1:2" ht="13.5">
      <c r="A12">
        <f>'１２号出席停止報告書（1）'!Q58</f>
      </c>
      <c r="B12">
        <f>'１２号出席停止報告書（1）'!D26</f>
        <v>0</v>
      </c>
    </row>
    <row r="13" spans="1:2" ht="13.5">
      <c r="A13">
        <f>'１２号出席停止報告書（1）'!Q59</f>
      </c>
      <c r="B13">
        <f>'１２号出席停止報告書（1）'!D27</f>
        <v>0</v>
      </c>
    </row>
    <row r="14" spans="1:2" ht="13.5">
      <c r="A14">
        <f>'１２号出席停止報告書（1）'!Q60</f>
      </c>
      <c r="B14">
        <f>'１２号出席停止報告書（1）'!D28</f>
        <v>0</v>
      </c>
    </row>
    <row r="15" spans="1:2" ht="13.5">
      <c r="A15">
        <f>'１２号出席停止報告書（1）'!Q61</f>
      </c>
      <c r="B15">
        <f>'１２号出席停止報告書（1）'!D29</f>
        <v>0</v>
      </c>
    </row>
    <row r="16" spans="1:2" ht="13.5">
      <c r="A16">
        <f>'１２号出席停止報告書（1）'!Q62</f>
      </c>
      <c r="B16">
        <f>'１２号出席停止報告書（1）'!D30</f>
        <v>0</v>
      </c>
    </row>
    <row r="17" spans="1:2" ht="13.5">
      <c r="A17">
        <f>'１２号出席停止報告書（1）'!Q63</f>
      </c>
      <c r="B17">
        <f>'１２号出席停止報告書（1）'!D31</f>
        <v>0</v>
      </c>
    </row>
    <row r="18" spans="1:2" ht="13.5">
      <c r="A18">
        <f>'１２号出席停止報告書（1）'!Q69</f>
      </c>
      <c r="B18">
        <f>'１２号出席停止報告書（1）'!D32</f>
        <v>0</v>
      </c>
    </row>
    <row r="19" spans="1:2" ht="13.5">
      <c r="A19">
        <f>'１２号出席停止報告書（1）'!Q70</f>
      </c>
      <c r="B19">
        <f>'１２号出席停止報告書（1）'!D33</f>
        <v>0</v>
      </c>
    </row>
    <row r="20" spans="1:2" ht="13.5">
      <c r="A20">
        <f>'１２号出席停止報告書（1）'!Q71</f>
      </c>
      <c r="B20">
        <f>'１２号出席停止報告書（1）'!D34</f>
        <v>0</v>
      </c>
    </row>
    <row r="21" spans="1:2" ht="13.5">
      <c r="A21">
        <f>'１２号出席停止報告書（1）'!Q72</f>
      </c>
      <c r="B21">
        <f>'１２号出席停止報告書（1）'!D35</f>
        <v>0</v>
      </c>
    </row>
    <row r="22" spans="1:2" ht="13.5">
      <c r="A22">
        <f>'１２号出席停止報告書（1）'!Q73</f>
      </c>
      <c r="B22">
        <f>'１２号出席停止報告書（1）'!D36</f>
        <v>0</v>
      </c>
    </row>
    <row r="23" spans="1:2" ht="13.5">
      <c r="A23">
        <f>'１２号出席停止報告書（1）'!Q74</f>
      </c>
      <c r="B23">
        <f>'１２号出席停止報告書（1）'!D37</f>
        <v>0</v>
      </c>
    </row>
    <row r="24" spans="1:2" ht="13.5">
      <c r="A24">
        <f>'１２号出席停止報告書（1）'!Q75</f>
      </c>
      <c r="B24">
        <f>'１２号出席停止報告書（1）'!D38</f>
        <v>0</v>
      </c>
    </row>
    <row r="25" spans="1:2" ht="13.5">
      <c r="A25">
        <f>'１２号出席停止報告書（1）'!Q76</f>
      </c>
      <c r="B25">
        <f>'１２号出席停止報告書（1）'!D39</f>
        <v>0</v>
      </c>
    </row>
    <row r="26" spans="1:2" ht="13.5">
      <c r="A26">
        <f>'１２号出席停止報告書（1）'!Q77</f>
      </c>
      <c r="B26">
        <f>'１２号出席停止報告書（1）'!D40</f>
        <v>0</v>
      </c>
    </row>
    <row r="27" spans="1:2" ht="13.5">
      <c r="A27">
        <f>'１２号出席停止報告書（1）'!Q78</f>
      </c>
      <c r="B27">
        <f>'１２号出席停止報告書（1）'!D41</f>
        <v>0</v>
      </c>
    </row>
    <row r="28" spans="1:2" ht="13.5">
      <c r="A28">
        <f>'１２号出席停止報告書（1）'!Q79</f>
      </c>
      <c r="B28">
        <f>'１２号出席停止報告書（1）'!D42</f>
        <v>0</v>
      </c>
    </row>
    <row r="29" spans="1:2" ht="13.5">
      <c r="A29">
        <f>'１２号出席停止報告書（1）'!Q80</f>
      </c>
      <c r="B29">
        <f>'１２号出席停止報告書（1）'!D43</f>
        <v>0</v>
      </c>
    </row>
    <row r="30" spans="1:2" ht="13.5">
      <c r="A30">
        <f>'１２号出席停止報告書（1）'!Q81</f>
      </c>
      <c r="B30">
        <f>'１２号出席停止報告書（1）'!D44</f>
        <v>0</v>
      </c>
    </row>
    <row r="31" spans="1:4" ht="13.5">
      <c r="A31">
        <f>'１２号出席停止報告書（1）'!Q82</f>
      </c>
      <c r="B31" s="14">
        <f>'１２号出席停止報告書（1）'!D45</f>
        <v>0</v>
      </c>
      <c r="D31" t="s">
        <v>71</v>
      </c>
    </row>
    <row r="32" spans="1:2" ht="13.5">
      <c r="A32">
        <f>'報告書 (2)'!N35</f>
      </c>
      <c r="B32">
        <f>'報告書 (2)'!D5</f>
        <v>0</v>
      </c>
    </row>
    <row r="33" spans="1:2" ht="13.5">
      <c r="A33">
        <f>'報告書 (2)'!N36</f>
      </c>
      <c r="B33">
        <f>'報告書 (2)'!D6</f>
        <v>0</v>
      </c>
    </row>
    <row r="34" spans="1:2" ht="13.5">
      <c r="A34">
        <f>'報告書 (2)'!N37</f>
      </c>
      <c r="B34">
        <f>'報告書 (2)'!D7</f>
        <v>0</v>
      </c>
    </row>
    <row r="35" spans="1:2" ht="13.5">
      <c r="A35">
        <f>'報告書 (2)'!N38</f>
      </c>
      <c r="B35">
        <f>'報告書 (2)'!D8</f>
        <v>0</v>
      </c>
    </row>
    <row r="36" spans="1:2" ht="13.5">
      <c r="A36">
        <f>'報告書 (2)'!N39</f>
      </c>
      <c r="B36">
        <f>'報告書 (2)'!D9</f>
        <v>0</v>
      </c>
    </row>
    <row r="37" spans="1:2" ht="13.5">
      <c r="A37">
        <f>'報告書 (2)'!N40</f>
      </c>
      <c r="B37">
        <f>'報告書 (2)'!D10</f>
        <v>0</v>
      </c>
    </row>
    <row r="38" spans="1:2" ht="13.5">
      <c r="A38">
        <f>'報告書 (2)'!N41</f>
      </c>
      <c r="B38">
        <f>'報告書 (2)'!D11</f>
        <v>0</v>
      </c>
    </row>
    <row r="39" spans="1:2" ht="13.5">
      <c r="A39">
        <f>'報告書 (2)'!N42</f>
      </c>
      <c r="B39">
        <f>'報告書 (2)'!D12</f>
        <v>0</v>
      </c>
    </row>
    <row r="40" spans="1:2" ht="13.5">
      <c r="A40">
        <f>'報告書 (2)'!N43</f>
      </c>
      <c r="B40">
        <f>'報告書 (2)'!D13</f>
        <v>0</v>
      </c>
    </row>
    <row r="41" spans="1:2" ht="13.5">
      <c r="A41">
        <f>'報告書 (2)'!N44</f>
      </c>
      <c r="B41">
        <f>'報告書 (2)'!D14</f>
        <v>0</v>
      </c>
    </row>
    <row r="42" spans="1:2" ht="13.5">
      <c r="A42">
        <f>'報告書 (2)'!N45</f>
      </c>
      <c r="B42">
        <f>'報告書 (2)'!D15</f>
        <v>0</v>
      </c>
    </row>
    <row r="43" spans="1:2" ht="13.5">
      <c r="A43">
        <f>'報告書 (2)'!N46</f>
      </c>
      <c r="B43">
        <f>'報告書 (2)'!D16</f>
        <v>0</v>
      </c>
    </row>
    <row r="44" spans="1:2" ht="13.5">
      <c r="A44">
        <f>'報告書 (2)'!N47</f>
      </c>
      <c r="B44">
        <f>'報告書 (2)'!D17</f>
        <v>0</v>
      </c>
    </row>
    <row r="45" spans="1:2" ht="13.5">
      <c r="A45">
        <f>'報告書 (2)'!N48</f>
      </c>
      <c r="B45">
        <f>'報告書 (2)'!D18</f>
        <v>0</v>
      </c>
    </row>
    <row r="46" spans="1:2" ht="13.5">
      <c r="A46">
        <f>'報告書 (2)'!N49</f>
      </c>
      <c r="B46">
        <f>'報告書 (2)'!D19</f>
        <v>0</v>
      </c>
    </row>
    <row r="47" spans="1:2" ht="13.5">
      <c r="A47">
        <f>'報告書 (2)'!N50</f>
      </c>
      <c r="B47">
        <f>'報告書 (2)'!D20</f>
        <v>0</v>
      </c>
    </row>
    <row r="48" spans="1:2" ht="13.5">
      <c r="A48">
        <f>'報告書 (2)'!N51</f>
      </c>
      <c r="B48">
        <f>'報告書 (2)'!D21</f>
        <v>0</v>
      </c>
    </row>
    <row r="49" spans="1:2" ht="13.5">
      <c r="A49">
        <f>'報告書 (2)'!N52</f>
      </c>
      <c r="B49">
        <f>'報告書 (2)'!D22</f>
        <v>0</v>
      </c>
    </row>
    <row r="50" spans="1:2" ht="13.5">
      <c r="A50">
        <f>'報告書 (2)'!N53</f>
      </c>
      <c r="B50">
        <f>'報告書 (2)'!D23</f>
        <v>0</v>
      </c>
    </row>
    <row r="51" spans="1:2" ht="13.5">
      <c r="A51">
        <f>'報告書 (2)'!N54</f>
      </c>
      <c r="B51">
        <f>'報告書 (2)'!D24</f>
        <v>0</v>
      </c>
    </row>
    <row r="52" spans="1:2" ht="13.5">
      <c r="A52">
        <f>'報告書 (2)'!N55</f>
      </c>
      <c r="B52">
        <f>'報告書 (2)'!D25</f>
        <v>0</v>
      </c>
    </row>
    <row r="53" spans="1:2" ht="13.5">
      <c r="A53">
        <f>'報告書 (2)'!N56</f>
      </c>
      <c r="B53">
        <f>'報告書 (2)'!D26</f>
        <v>0</v>
      </c>
    </row>
    <row r="54" spans="1:2" ht="13.5">
      <c r="A54">
        <f>'報告書 (2)'!N57</f>
      </c>
      <c r="B54">
        <f>'報告書 (2)'!D27</f>
        <v>0</v>
      </c>
    </row>
    <row r="55" spans="1:2" ht="13.5">
      <c r="A55">
        <f>'報告書 (2)'!N58</f>
      </c>
      <c r="B55">
        <f>'報告書 (2)'!D28</f>
        <v>0</v>
      </c>
    </row>
    <row r="56" spans="1:4" ht="13.5">
      <c r="A56" s="14">
        <f>'報告書 (2)'!N59</f>
      </c>
      <c r="B56" s="14">
        <f>'報告書 (2)'!D29</f>
        <v>0</v>
      </c>
      <c r="D56" t="s">
        <v>21</v>
      </c>
    </row>
    <row r="57" spans="1:2" ht="13.5">
      <c r="A57">
        <f>'報告書 (3)'!N35</f>
      </c>
      <c r="B57">
        <f>'報告書 (3)'!D5</f>
        <v>0</v>
      </c>
    </row>
    <row r="58" spans="1:2" ht="13.5">
      <c r="A58">
        <f>'報告書 (3)'!N36</f>
      </c>
      <c r="B58">
        <f>'報告書 (3)'!D6</f>
        <v>0</v>
      </c>
    </row>
    <row r="59" spans="1:2" ht="13.5">
      <c r="A59">
        <f>'報告書 (3)'!N37</f>
      </c>
      <c r="B59">
        <f>'報告書 (3)'!D7</f>
        <v>0</v>
      </c>
    </row>
    <row r="60" spans="1:2" ht="13.5">
      <c r="A60">
        <f>'報告書 (3)'!N38</f>
      </c>
      <c r="B60">
        <f>'報告書 (3)'!D8</f>
        <v>0</v>
      </c>
    </row>
    <row r="61" spans="1:2" ht="13.5">
      <c r="A61">
        <f>'報告書 (3)'!N39</f>
      </c>
      <c r="B61">
        <f>'報告書 (3)'!D9</f>
        <v>0</v>
      </c>
    </row>
    <row r="62" spans="1:2" ht="13.5">
      <c r="A62">
        <f>'報告書 (3)'!N40</f>
      </c>
      <c r="B62">
        <f>'報告書 (3)'!D10</f>
        <v>0</v>
      </c>
    </row>
    <row r="63" spans="1:2" ht="13.5">
      <c r="A63">
        <f>'報告書 (3)'!N41</f>
      </c>
      <c r="B63">
        <f>'報告書 (3)'!D11</f>
        <v>0</v>
      </c>
    </row>
    <row r="64" spans="1:2" ht="13.5">
      <c r="A64">
        <f>'報告書 (3)'!N42</f>
      </c>
      <c r="B64">
        <f>'報告書 (3)'!D12</f>
        <v>0</v>
      </c>
    </row>
    <row r="65" spans="1:2" ht="13.5">
      <c r="A65">
        <f>'報告書 (3)'!N43</f>
      </c>
      <c r="B65">
        <f>'報告書 (3)'!D13</f>
        <v>0</v>
      </c>
    </row>
    <row r="66" spans="1:2" ht="13.5">
      <c r="A66">
        <f>'報告書 (3)'!N44</f>
      </c>
      <c r="B66">
        <f>'報告書 (3)'!D14</f>
        <v>0</v>
      </c>
    </row>
    <row r="67" spans="1:2" ht="13.5">
      <c r="A67">
        <f>'報告書 (3)'!N45</f>
      </c>
      <c r="B67">
        <f>'報告書 (3)'!D15</f>
        <v>0</v>
      </c>
    </row>
    <row r="68" spans="1:2" ht="13.5">
      <c r="A68">
        <f>'報告書 (3)'!N46</f>
      </c>
      <c r="B68">
        <f>'報告書 (3)'!D16</f>
        <v>0</v>
      </c>
    </row>
    <row r="69" spans="1:2" ht="13.5">
      <c r="A69">
        <f>'報告書 (3)'!N47</f>
      </c>
      <c r="B69">
        <f>'報告書 (3)'!D17</f>
        <v>0</v>
      </c>
    </row>
    <row r="70" spans="1:2" ht="13.5">
      <c r="A70">
        <f>'報告書 (3)'!N48</f>
      </c>
      <c r="B70">
        <f>'報告書 (3)'!D18</f>
        <v>0</v>
      </c>
    </row>
    <row r="71" spans="1:2" ht="13.5">
      <c r="A71">
        <f>'報告書 (3)'!N49</f>
      </c>
      <c r="B71">
        <f>'報告書 (3)'!D19</f>
        <v>0</v>
      </c>
    </row>
    <row r="72" spans="1:2" ht="13.5">
      <c r="A72">
        <f>'報告書 (3)'!N50</f>
      </c>
      <c r="B72">
        <f>'報告書 (3)'!D20</f>
        <v>0</v>
      </c>
    </row>
    <row r="73" spans="1:2" ht="13.5">
      <c r="A73">
        <f>'報告書 (3)'!N51</f>
      </c>
      <c r="B73">
        <f>'報告書 (3)'!D21</f>
        <v>0</v>
      </c>
    </row>
    <row r="74" spans="1:2" ht="13.5">
      <c r="A74">
        <f>'報告書 (3)'!N52</f>
      </c>
      <c r="B74">
        <f>'報告書 (3)'!D22</f>
        <v>0</v>
      </c>
    </row>
    <row r="75" spans="1:2" ht="13.5">
      <c r="A75">
        <f>'報告書 (3)'!N53</f>
      </c>
      <c r="B75">
        <f>'報告書 (3)'!D23</f>
        <v>0</v>
      </c>
    </row>
    <row r="76" spans="1:2" ht="13.5">
      <c r="A76">
        <f>'報告書 (3)'!N54</f>
      </c>
      <c r="B76">
        <f>'報告書 (3)'!D24</f>
        <v>0</v>
      </c>
    </row>
    <row r="77" spans="1:2" ht="13.5">
      <c r="A77">
        <f>'報告書 (3)'!N55</f>
      </c>
      <c r="B77">
        <f>'報告書 (3)'!D25</f>
        <v>0</v>
      </c>
    </row>
    <row r="78" spans="1:2" ht="13.5">
      <c r="A78">
        <f>'報告書 (3)'!N56</f>
      </c>
      <c r="B78">
        <f>'報告書 (3)'!D26</f>
        <v>0</v>
      </c>
    </row>
    <row r="79" spans="1:2" ht="13.5">
      <c r="A79">
        <f>'報告書 (3)'!N57</f>
      </c>
      <c r="B79">
        <f>'報告書 (3)'!D27</f>
        <v>0</v>
      </c>
    </row>
    <row r="80" spans="1:2" ht="13.5">
      <c r="A80">
        <f>'報告書 (3)'!N58</f>
      </c>
      <c r="B80">
        <f>'報告書 (3)'!D28</f>
        <v>0</v>
      </c>
    </row>
    <row r="81" spans="1:4" ht="13.5">
      <c r="A81" s="14">
        <f>'報告書 (3)'!N59</f>
      </c>
      <c r="B81" s="14">
        <f>'報告書 (3)'!D29</f>
        <v>0</v>
      </c>
      <c r="D81" t="s">
        <v>22</v>
      </c>
    </row>
    <row r="82" spans="1:2" ht="13.5">
      <c r="A82" s="16">
        <f>'報告書 (4)'!N35</f>
      </c>
      <c r="B82">
        <f>'報告書 (4)'!D5</f>
        <v>0</v>
      </c>
    </row>
    <row r="83" spans="1:2" ht="13.5">
      <c r="A83" s="16">
        <f>'報告書 (4)'!N36</f>
      </c>
      <c r="B83">
        <f>'報告書 (4)'!D6</f>
        <v>0</v>
      </c>
    </row>
    <row r="84" spans="1:2" ht="13.5">
      <c r="A84" s="16">
        <f>'報告書 (4)'!N37</f>
      </c>
      <c r="B84">
        <f>'報告書 (4)'!D7</f>
        <v>0</v>
      </c>
    </row>
    <row r="85" spans="1:2" ht="13.5">
      <c r="A85" s="16">
        <f>'報告書 (4)'!N38</f>
      </c>
      <c r="B85">
        <f>'報告書 (4)'!D8</f>
        <v>0</v>
      </c>
    </row>
    <row r="86" spans="1:2" ht="13.5">
      <c r="A86" s="16">
        <f>'報告書 (4)'!N39</f>
      </c>
      <c r="B86">
        <f>'報告書 (4)'!D9</f>
        <v>0</v>
      </c>
    </row>
    <row r="87" spans="1:2" ht="13.5">
      <c r="A87" s="16">
        <f>'報告書 (4)'!N40</f>
      </c>
      <c r="B87">
        <f>'報告書 (4)'!D10</f>
        <v>0</v>
      </c>
    </row>
    <row r="88" spans="1:2" ht="13.5">
      <c r="A88" s="16">
        <f>'報告書 (4)'!N41</f>
      </c>
      <c r="B88">
        <f>'報告書 (4)'!D11</f>
        <v>0</v>
      </c>
    </row>
    <row r="89" spans="1:2" ht="13.5">
      <c r="A89" s="16">
        <f>'報告書 (4)'!N42</f>
      </c>
      <c r="B89">
        <f>'報告書 (4)'!D12</f>
        <v>0</v>
      </c>
    </row>
    <row r="90" spans="1:2" ht="13.5">
      <c r="A90" s="16">
        <f>'報告書 (4)'!N43</f>
      </c>
      <c r="B90">
        <f>'報告書 (4)'!D13</f>
        <v>0</v>
      </c>
    </row>
    <row r="91" spans="1:2" ht="13.5">
      <c r="A91" s="16">
        <f>'報告書 (4)'!N44</f>
      </c>
      <c r="B91">
        <f>'報告書 (4)'!D14</f>
        <v>0</v>
      </c>
    </row>
    <row r="92" spans="1:2" ht="13.5">
      <c r="A92" s="16">
        <f>'報告書 (4)'!N45</f>
      </c>
      <c r="B92">
        <f>'報告書 (4)'!D15</f>
        <v>0</v>
      </c>
    </row>
    <row r="93" spans="1:2" ht="13.5">
      <c r="A93" s="16">
        <f>'報告書 (4)'!N46</f>
      </c>
      <c r="B93">
        <f>'報告書 (4)'!D16</f>
        <v>0</v>
      </c>
    </row>
    <row r="94" spans="1:2" ht="13.5">
      <c r="A94" s="16">
        <f>'報告書 (4)'!N47</f>
      </c>
      <c r="B94">
        <f>'報告書 (4)'!D17</f>
        <v>0</v>
      </c>
    </row>
    <row r="95" spans="1:2" ht="13.5">
      <c r="A95" s="16">
        <f>'報告書 (4)'!N48</f>
      </c>
      <c r="B95">
        <f>'報告書 (4)'!D18</f>
        <v>0</v>
      </c>
    </row>
    <row r="96" spans="1:2" ht="13.5">
      <c r="A96" s="16">
        <f>'報告書 (4)'!N49</f>
      </c>
      <c r="B96">
        <f>'報告書 (4)'!D19</f>
        <v>0</v>
      </c>
    </row>
    <row r="97" spans="1:2" ht="13.5">
      <c r="A97" s="16">
        <f>'報告書 (4)'!N50</f>
      </c>
      <c r="B97">
        <f>'報告書 (4)'!D20</f>
        <v>0</v>
      </c>
    </row>
    <row r="98" spans="1:2" ht="13.5">
      <c r="A98" s="16">
        <f>'報告書 (4)'!N51</f>
      </c>
      <c r="B98">
        <f>'報告書 (4)'!D21</f>
        <v>0</v>
      </c>
    </row>
    <row r="99" spans="1:2" ht="13.5">
      <c r="A99" s="16">
        <f>'報告書 (4)'!N52</f>
      </c>
      <c r="B99">
        <f>'報告書 (4)'!D22</f>
        <v>0</v>
      </c>
    </row>
    <row r="100" spans="1:2" ht="13.5">
      <c r="A100" s="16">
        <f>'報告書 (4)'!N53</f>
      </c>
      <c r="B100">
        <f>'報告書 (4)'!D23</f>
        <v>0</v>
      </c>
    </row>
    <row r="101" spans="1:2" ht="13.5">
      <c r="A101" s="16">
        <f>'報告書 (4)'!N54</f>
      </c>
      <c r="B101">
        <f>'報告書 (4)'!D24</f>
        <v>0</v>
      </c>
    </row>
    <row r="102" spans="1:2" ht="13.5">
      <c r="A102" s="16">
        <f>'報告書 (4)'!N55</f>
      </c>
      <c r="B102">
        <f>'報告書 (4)'!D25</f>
        <v>0</v>
      </c>
    </row>
    <row r="103" spans="1:2" ht="13.5">
      <c r="A103" s="16">
        <f>'報告書 (4)'!N56</f>
      </c>
      <c r="B103">
        <f>'報告書 (4)'!D26</f>
        <v>0</v>
      </c>
    </row>
    <row r="104" spans="1:2" ht="13.5">
      <c r="A104" s="16">
        <f>'報告書 (4)'!N57</f>
      </c>
      <c r="B104">
        <f>'報告書 (4)'!D27</f>
        <v>0</v>
      </c>
    </row>
    <row r="105" spans="1:2" ht="13.5">
      <c r="A105" s="16">
        <f>'報告書 (4)'!N58</f>
      </c>
      <c r="B105">
        <f>'報告書 (4)'!D28</f>
        <v>0</v>
      </c>
    </row>
    <row r="106" spans="1:4" ht="13.5">
      <c r="A106" s="14">
        <f>'報告書 (4)'!N59</f>
      </c>
      <c r="B106" s="14">
        <f>'報告書 (4)'!D29</f>
        <v>0</v>
      </c>
      <c r="D106" t="s">
        <v>23</v>
      </c>
    </row>
    <row r="107" spans="1:2" ht="13.5">
      <c r="A107" s="16">
        <f>'報告書 (5)'!N35</f>
      </c>
      <c r="B107">
        <f>'報告書 (5)'!D5</f>
        <v>0</v>
      </c>
    </row>
    <row r="108" spans="1:2" ht="13.5">
      <c r="A108" s="16">
        <f>'報告書 (5)'!N36</f>
      </c>
      <c r="B108">
        <f>'報告書 (5)'!D6</f>
        <v>0</v>
      </c>
    </row>
    <row r="109" spans="1:2" ht="13.5">
      <c r="A109" s="16">
        <f>'報告書 (5)'!N37</f>
      </c>
      <c r="B109">
        <f>'報告書 (5)'!D7</f>
        <v>0</v>
      </c>
    </row>
    <row r="110" spans="1:2" ht="13.5">
      <c r="A110" s="16">
        <f>'報告書 (5)'!N38</f>
      </c>
      <c r="B110">
        <f>'報告書 (5)'!D8</f>
        <v>0</v>
      </c>
    </row>
    <row r="111" spans="1:2" ht="13.5">
      <c r="A111" s="16">
        <f>'報告書 (5)'!N39</f>
      </c>
      <c r="B111">
        <f>'報告書 (5)'!D9</f>
        <v>0</v>
      </c>
    </row>
    <row r="112" spans="1:2" ht="13.5">
      <c r="A112" s="16">
        <f>'報告書 (5)'!N40</f>
      </c>
      <c r="B112">
        <f>'報告書 (5)'!D10</f>
        <v>0</v>
      </c>
    </row>
    <row r="113" spans="1:2" ht="13.5">
      <c r="A113" s="16">
        <f>'報告書 (5)'!N41</f>
      </c>
      <c r="B113">
        <f>'報告書 (5)'!D11</f>
        <v>0</v>
      </c>
    </row>
    <row r="114" spans="1:2" ht="13.5">
      <c r="A114" s="16">
        <f>'報告書 (5)'!N42</f>
      </c>
      <c r="B114">
        <f>'報告書 (5)'!D12</f>
        <v>0</v>
      </c>
    </row>
    <row r="115" spans="1:2" ht="13.5">
      <c r="A115" s="16">
        <f>'報告書 (5)'!N43</f>
      </c>
      <c r="B115">
        <f>'報告書 (5)'!D13</f>
        <v>0</v>
      </c>
    </row>
    <row r="116" spans="1:2" ht="13.5">
      <c r="A116" s="16">
        <f>'報告書 (5)'!N44</f>
      </c>
      <c r="B116">
        <f>'報告書 (5)'!D14</f>
        <v>0</v>
      </c>
    </row>
    <row r="117" spans="1:2" ht="13.5">
      <c r="A117" s="16">
        <f>'報告書 (5)'!N45</f>
      </c>
      <c r="B117">
        <f>'報告書 (5)'!D15</f>
        <v>0</v>
      </c>
    </row>
    <row r="118" spans="1:2" ht="13.5">
      <c r="A118" s="16">
        <f>'報告書 (5)'!N46</f>
      </c>
      <c r="B118">
        <f>'報告書 (5)'!D16</f>
        <v>0</v>
      </c>
    </row>
    <row r="119" spans="1:2" ht="13.5">
      <c r="A119" s="16">
        <f>'報告書 (5)'!N47</f>
      </c>
      <c r="B119">
        <f>'報告書 (5)'!D17</f>
        <v>0</v>
      </c>
    </row>
    <row r="120" spans="1:2" ht="13.5">
      <c r="A120" s="16">
        <f>'報告書 (5)'!N48</f>
      </c>
      <c r="B120">
        <f>'報告書 (5)'!D18</f>
        <v>0</v>
      </c>
    </row>
    <row r="121" spans="1:2" ht="13.5">
      <c r="A121" s="16">
        <f>'報告書 (5)'!N49</f>
      </c>
      <c r="B121">
        <f>'報告書 (5)'!D19</f>
        <v>0</v>
      </c>
    </row>
    <row r="122" spans="1:2" ht="13.5">
      <c r="A122" s="16">
        <f>'報告書 (5)'!N50</f>
      </c>
      <c r="B122">
        <f>'報告書 (5)'!D20</f>
        <v>0</v>
      </c>
    </row>
    <row r="123" spans="1:2" ht="13.5">
      <c r="A123" s="16">
        <f>'報告書 (5)'!N51</f>
      </c>
      <c r="B123">
        <f>'報告書 (5)'!D21</f>
        <v>0</v>
      </c>
    </row>
    <row r="124" spans="1:2" ht="13.5">
      <c r="A124" s="16">
        <f>'報告書 (5)'!N52</f>
      </c>
      <c r="B124">
        <f>'報告書 (5)'!D22</f>
        <v>0</v>
      </c>
    </row>
    <row r="125" spans="1:2" ht="13.5">
      <c r="A125" s="16">
        <f>'報告書 (5)'!N53</f>
      </c>
      <c r="B125">
        <f>'報告書 (5)'!D23</f>
        <v>0</v>
      </c>
    </row>
    <row r="126" spans="1:2" ht="13.5">
      <c r="A126" s="16">
        <f>'報告書 (5)'!N54</f>
      </c>
      <c r="B126">
        <f>'報告書 (5)'!D24</f>
        <v>0</v>
      </c>
    </row>
    <row r="127" spans="1:2" ht="13.5">
      <c r="A127" s="16">
        <f>'報告書 (5)'!N55</f>
      </c>
      <c r="B127">
        <f>'報告書 (5)'!D25</f>
        <v>0</v>
      </c>
    </row>
    <row r="128" spans="1:2" ht="13.5">
      <c r="A128" s="16">
        <f>'報告書 (5)'!N56</f>
      </c>
      <c r="B128">
        <f>'報告書 (5)'!D26</f>
        <v>0</v>
      </c>
    </row>
    <row r="129" spans="1:2" ht="13.5">
      <c r="A129" s="16">
        <f>'報告書 (5)'!N57</f>
      </c>
      <c r="B129">
        <f>'報告書 (5)'!D27</f>
        <v>0</v>
      </c>
    </row>
    <row r="130" spans="1:2" ht="13.5">
      <c r="A130" s="16">
        <f>'報告書 (5)'!N58</f>
      </c>
      <c r="B130">
        <f>'報告書 (5)'!D28</f>
        <v>0</v>
      </c>
    </row>
    <row r="131" spans="1:4" ht="13.5">
      <c r="A131" s="14">
        <f>'報告書 (5)'!N59</f>
      </c>
      <c r="B131" s="14">
        <f>'報告書 (5)'!D29</f>
        <v>0</v>
      </c>
      <c r="D131" t="s">
        <v>24</v>
      </c>
    </row>
    <row r="132" spans="1:2" ht="13.5">
      <c r="A132" s="16">
        <f>'報告書 (6)'!N35</f>
      </c>
      <c r="B132">
        <f>'報告書 (6)'!D5</f>
        <v>0</v>
      </c>
    </row>
    <row r="133" spans="1:2" ht="13.5">
      <c r="A133" s="16">
        <f>'報告書 (6)'!N36</f>
      </c>
      <c r="B133">
        <f>'報告書 (6)'!D6</f>
        <v>0</v>
      </c>
    </row>
    <row r="134" spans="1:2" ht="13.5">
      <c r="A134" s="16">
        <f>'報告書 (6)'!N37</f>
      </c>
      <c r="B134">
        <f>'報告書 (6)'!D7</f>
        <v>0</v>
      </c>
    </row>
    <row r="135" spans="1:2" ht="13.5">
      <c r="A135" s="16">
        <f>'報告書 (6)'!N38</f>
      </c>
      <c r="B135">
        <f>'報告書 (6)'!D8</f>
        <v>0</v>
      </c>
    </row>
    <row r="136" spans="1:2" ht="13.5">
      <c r="A136" s="16">
        <f>'報告書 (6)'!N39</f>
      </c>
      <c r="B136">
        <f>'報告書 (6)'!D9</f>
        <v>0</v>
      </c>
    </row>
    <row r="137" spans="1:2" ht="13.5">
      <c r="A137" s="16">
        <f>'報告書 (6)'!N40</f>
      </c>
      <c r="B137">
        <f>'報告書 (6)'!D10</f>
        <v>0</v>
      </c>
    </row>
    <row r="138" spans="1:2" ht="13.5">
      <c r="A138" s="16">
        <f>'報告書 (6)'!N41</f>
      </c>
      <c r="B138">
        <f>'報告書 (6)'!D11</f>
        <v>0</v>
      </c>
    </row>
    <row r="139" spans="1:2" ht="13.5">
      <c r="A139" s="16">
        <f>'報告書 (6)'!N42</f>
      </c>
      <c r="B139">
        <f>'報告書 (6)'!D12</f>
        <v>0</v>
      </c>
    </row>
    <row r="140" spans="1:2" ht="13.5">
      <c r="A140" s="16">
        <f>'報告書 (6)'!N43</f>
      </c>
      <c r="B140">
        <f>'報告書 (6)'!D13</f>
        <v>0</v>
      </c>
    </row>
    <row r="141" spans="1:2" ht="13.5">
      <c r="A141" s="16">
        <f>'報告書 (6)'!N44</f>
      </c>
      <c r="B141">
        <f>'報告書 (6)'!D14</f>
        <v>0</v>
      </c>
    </row>
    <row r="142" spans="1:2" ht="13.5">
      <c r="A142" s="16">
        <f>'報告書 (6)'!N45</f>
      </c>
      <c r="B142">
        <f>'報告書 (6)'!D15</f>
        <v>0</v>
      </c>
    </row>
    <row r="143" spans="1:2" ht="13.5">
      <c r="A143" s="16">
        <f>'報告書 (6)'!N46</f>
      </c>
      <c r="B143">
        <f>'報告書 (6)'!D16</f>
        <v>0</v>
      </c>
    </row>
    <row r="144" spans="1:2" ht="13.5">
      <c r="A144" s="16">
        <f>'報告書 (6)'!N47</f>
      </c>
      <c r="B144">
        <f>'報告書 (6)'!D17</f>
        <v>0</v>
      </c>
    </row>
    <row r="145" spans="1:2" ht="13.5">
      <c r="A145" s="16">
        <f>'報告書 (6)'!N48</f>
      </c>
      <c r="B145">
        <f>'報告書 (6)'!D18</f>
        <v>0</v>
      </c>
    </row>
    <row r="146" spans="1:2" ht="13.5">
      <c r="A146" s="16">
        <f>'報告書 (6)'!N49</f>
      </c>
      <c r="B146">
        <f>'報告書 (6)'!D19</f>
        <v>0</v>
      </c>
    </row>
    <row r="147" spans="1:2" ht="13.5">
      <c r="A147" s="16">
        <f>'報告書 (6)'!N50</f>
      </c>
      <c r="B147">
        <f>'報告書 (6)'!D20</f>
        <v>0</v>
      </c>
    </row>
    <row r="148" spans="1:2" ht="13.5">
      <c r="A148" s="16">
        <f>'報告書 (6)'!N51</f>
      </c>
      <c r="B148">
        <f>'報告書 (6)'!D21</f>
        <v>0</v>
      </c>
    </row>
    <row r="149" spans="1:2" ht="13.5">
      <c r="A149" s="16">
        <f>'報告書 (6)'!N52</f>
      </c>
      <c r="B149">
        <f>'報告書 (6)'!D22</f>
        <v>0</v>
      </c>
    </row>
    <row r="150" spans="1:2" ht="13.5">
      <c r="A150" s="16">
        <f>'報告書 (6)'!N53</f>
      </c>
      <c r="B150">
        <f>'報告書 (6)'!D23</f>
        <v>0</v>
      </c>
    </row>
    <row r="151" spans="1:2" ht="13.5">
      <c r="A151" s="16">
        <f>'報告書 (6)'!N54</f>
      </c>
      <c r="B151">
        <f>'報告書 (6)'!D24</f>
        <v>0</v>
      </c>
    </row>
    <row r="152" spans="1:2" ht="13.5">
      <c r="A152" s="16">
        <f>'報告書 (6)'!N55</f>
      </c>
      <c r="B152">
        <f>'報告書 (6)'!D25</f>
        <v>0</v>
      </c>
    </row>
    <row r="153" spans="1:2" ht="13.5">
      <c r="A153" s="16">
        <f>'報告書 (6)'!N56</f>
      </c>
      <c r="B153">
        <f>'報告書 (6)'!D26</f>
        <v>0</v>
      </c>
    </row>
    <row r="154" spans="1:2" ht="13.5">
      <c r="A154" s="16">
        <f>'報告書 (6)'!N57</f>
      </c>
      <c r="B154">
        <f>'報告書 (6)'!D27</f>
        <v>0</v>
      </c>
    </row>
    <row r="155" spans="1:2" ht="13.5">
      <c r="A155" s="16">
        <f>'報告書 (6)'!N58</f>
      </c>
      <c r="B155">
        <f>'報告書 (6)'!D28</f>
        <v>0</v>
      </c>
    </row>
    <row r="156" spans="1:4" ht="13.5">
      <c r="A156" s="14">
        <f>'報告書 (6)'!N59</f>
      </c>
      <c r="B156" s="14">
        <f>'報告書 (6)'!D29</f>
        <v>0</v>
      </c>
      <c r="D156" t="s">
        <v>25</v>
      </c>
    </row>
    <row r="157" spans="1:2" ht="13.5">
      <c r="A157" s="16" t="e">
        <f>#REF!</f>
        <v>#REF!</v>
      </c>
      <c r="B157" t="e">
        <f>#REF!</f>
        <v>#REF!</v>
      </c>
    </row>
    <row r="158" spans="1:2" ht="13.5">
      <c r="A158" s="16" t="e">
        <f>#REF!</f>
        <v>#REF!</v>
      </c>
      <c r="B158" t="e">
        <f>#REF!</f>
        <v>#REF!</v>
      </c>
    </row>
    <row r="159" spans="1:2" ht="13.5">
      <c r="A159" s="16" t="e">
        <f>#REF!</f>
        <v>#REF!</v>
      </c>
      <c r="B159" t="e">
        <f>#REF!</f>
        <v>#REF!</v>
      </c>
    </row>
    <row r="160" spans="1:2" ht="13.5">
      <c r="A160" s="16" t="e">
        <f>#REF!</f>
        <v>#REF!</v>
      </c>
      <c r="B160" t="e">
        <f>#REF!</f>
        <v>#REF!</v>
      </c>
    </row>
    <row r="161" spans="1:2" ht="13.5">
      <c r="A161" s="16" t="e">
        <f>#REF!</f>
        <v>#REF!</v>
      </c>
      <c r="B161" t="e">
        <f>#REF!</f>
        <v>#REF!</v>
      </c>
    </row>
    <row r="162" spans="1:2" ht="13.5">
      <c r="A162" s="16" t="e">
        <f>#REF!</f>
        <v>#REF!</v>
      </c>
      <c r="B162" t="e">
        <f>#REF!</f>
        <v>#REF!</v>
      </c>
    </row>
    <row r="163" spans="1:2" ht="13.5">
      <c r="A163" s="16" t="e">
        <f>#REF!</f>
        <v>#REF!</v>
      </c>
      <c r="B163" t="e">
        <f>#REF!</f>
        <v>#REF!</v>
      </c>
    </row>
    <row r="164" spans="1:2" ht="13.5">
      <c r="A164" s="16" t="e">
        <f>#REF!</f>
        <v>#REF!</v>
      </c>
      <c r="B164" t="e">
        <f>#REF!</f>
        <v>#REF!</v>
      </c>
    </row>
    <row r="165" spans="1:2" ht="13.5">
      <c r="A165" s="16" t="e">
        <f>#REF!</f>
        <v>#REF!</v>
      </c>
      <c r="B165" t="e">
        <f>#REF!</f>
        <v>#REF!</v>
      </c>
    </row>
    <row r="166" spans="1:2" ht="13.5">
      <c r="A166" s="16" t="e">
        <f>#REF!</f>
        <v>#REF!</v>
      </c>
      <c r="B166" t="e">
        <f>#REF!</f>
        <v>#REF!</v>
      </c>
    </row>
    <row r="167" spans="1:2" ht="13.5">
      <c r="A167" s="16" t="e">
        <f>#REF!</f>
        <v>#REF!</v>
      </c>
      <c r="B167" t="e">
        <f>#REF!</f>
        <v>#REF!</v>
      </c>
    </row>
    <row r="168" spans="1:2" ht="13.5">
      <c r="A168" s="16" t="e">
        <f>#REF!</f>
        <v>#REF!</v>
      </c>
      <c r="B168" t="e">
        <f>#REF!</f>
        <v>#REF!</v>
      </c>
    </row>
    <row r="169" spans="1:2" ht="13.5">
      <c r="A169" s="16" t="e">
        <f>#REF!</f>
        <v>#REF!</v>
      </c>
      <c r="B169" t="e">
        <f>#REF!</f>
        <v>#REF!</v>
      </c>
    </row>
    <row r="170" spans="1:2" ht="13.5">
      <c r="A170" s="16" t="e">
        <f>#REF!</f>
        <v>#REF!</v>
      </c>
      <c r="B170" t="e">
        <f>#REF!</f>
        <v>#REF!</v>
      </c>
    </row>
    <row r="171" spans="1:2" ht="13.5">
      <c r="A171" s="16" t="e">
        <f>#REF!</f>
        <v>#REF!</v>
      </c>
      <c r="B171" t="e">
        <f>#REF!</f>
        <v>#REF!</v>
      </c>
    </row>
    <row r="172" spans="1:2" ht="13.5">
      <c r="A172" s="16" t="e">
        <f>#REF!</f>
        <v>#REF!</v>
      </c>
      <c r="B172" t="e">
        <f>#REF!</f>
        <v>#REF!</v>
      </c>
    </row>
    <row r="173" spans="1:2" ht="13.5">
      <c r="A173" s="16" t="e">
        <f>#REF!</f>
        <v>#REF!</v>
      </c>
      <c r="B173" t="e">
        <f>#REF!</f>
        <v>#REF!</v>
      </c>
    </row>
    <row r="174" spans="1:2" ht="13.5">
      <c r="A174" s="16" t="e">
        <f>#REF!</f>
        <v>#REF!</v>
      </c>
      <c r="B174" t="e">
        <f>#REF!</f>
        <v>#REF!</v>
      </c>
    </row>
    <row r="175" spans="1:2" ht="13.5">
      <c r="A175" s="16" t="e">
        <f>#REF!</f>
        <v>#REF!</v>
      </c>
      <c r="B175" t="e">
        <f>#REF!</f>
        <v>#REF!</v>
      </c>
    </row>
    <row r="176" spans="1:2" ht="13.5">
      <c r="A176" s="16" t="e">
        <f>#REF!</f>
        <v>#REF!</v>
      </c>
      <c r="B176" t="e">
        <f>#REF!</f>
        <v>#REF!</v>
      </c>
    </row>
    <row r="177" spans="1:2" ht="13.5">
      <c r="A177" s="16" t="e">
        <f>#REF!</f>
        <v>#REF!</v>
      </c>
      <c r="B177" t="e">
        <f>#REF!</f>
        <v>#REF!</v>
      </c>
    </row>
    <row r="178" spans="1:2" ht="13.5">
      <c r="A178" s="16" t="e">
        <f>#REF!</f>
        <v>#REF!</v>
      </c>
      <c r="B178" t="e">
        <f>#REF!</f>
        <v>#REF!</v>
      </c>
    </row>
    <row r="179" spans="1:2" ht="13.5">
      <c r="A179" s="16" t="e">
        <f>#REF!</f>
        <v>#REF!</v>
      </c>
      <c r="B179" t="e">
        <f>#REF!</f>
        <v>#REF!</v>
      </c>
    </row>
    <row r="180" spans="1:2" ht="13.5">
      <c r="A180" s="16" t="e">
        <f>#REF!</f>
        <v>#REF!</v>
      </c>
      <c r="B180" t="e">
        <f>#REF!</f>
        <v>#REF!</v>
      </c>
    </row>
    <row r="181" spans="1:4" ht="13.5">
      <c r="A181" s="14" t="e">
        <f>#REF!</f>
        <v>#REF!</v>
      </c>
      <c r="B181" s="14" t="e">
        <f>#REF!</f>
        <v>#REF!</v>
      </c>
      <c r="D181" t="s">
        <v>66</v>
      </c>
    </row>
    <row r="182" spans="1:2" ht="13.5">
      <c r="A182" s="16" t="e">
        <f>#REF!</f>
        <v>#REF!</v>
      </c>
      <c r="B182" t="e">
        <f>#REF!</f>
        <v>#REF!</v>
      </c>
    </row>
    <row r="183" spans="1:2" ht="13.5">
      <c r="A183" s="16" t="e">
        <f>#REF!</f>
        <v>#REF!</v>
      </c>
      <c r="B183" t="e">
        <f>#REF!</f>
        <v>#REF!</v>
      </c>
    </row>
    <row r="184" spans="1:2" ht="13.5">
      <c r="A184" s="16" t="e">
        <f>#REF!</f>
        <v>#REF!</v>
      </c>
      <c r="B184" t="e">
        <f>#REF!</f>
        <v>#REF!</v>
      </c>
    </row>
    <row r="185" spans="1:2" ht="13.5">
      <c r="A185" s="16" t="e">
        <f>#REF!</f>
        <v>#REF!</v>
      </c>
      <c r="B185" t="e">
        <f>#REF!</f>
        <v>#REF!</v>
      </c>
    </row>
    <row r="186" spans="1:2" ht="13.5">
      <c r="A186" s="16" t="e">
        <f>#REF!</f>
        <v>#REF!</v>
      </c>
      <c r="B186" t="e">
        <f>#REF!</f>
        <v>#REF!</v>
      </c>
    </row>
    <row r="187" spans="1:2" ht="13.5">
      <c r="A187" s="16" t="e">
        <f>#REF!</f>
        <v>#REF!</v>
      </c>
      <c r="B187" t="e">
        <f>#REF!</f>
        <v>#REF!</v>
      </c>
    </row>
    <row r="188" spans="1:2" ht="13.5">
      <c r="A188" s="16" t="e">
        <f>#REF!</f>
        <v>#REF!</v>
      </c>
      <c r="B188" t="e">
        <f>#REF!</f>
        <v>#REF!</v>
      </c>
    </row>
    <row r="189" spans="1:2" ht="13.5">
      <c r="A189" s="16" t="e">
        <f>#REF!</f>
        <v>#REF!</v>
      </c>
      <c r="B189" t="e">
        <f>#REF!</f>
        <v>#REF!</v>
      </c>
    </row>
    <row r="190" spans="1:2" ht="13.5">
      <c r="A190" s="16" t="e">
        <f>#REF!</f>
        <v>#REF!</v>
      </c>
      <c r="B190" t="e">
        <f>#REF!</f>
        <v>#REF!</v>
      </c>
    </row>
    <row r="191" spans="1:2" ht="13.5">
      <c r="A191" s="16" t="e">
        <f>#REF!</f>
        <v>#REF!</v>
      </c>
      <c r="B191" t="e">
        <f>#REF!</f>
        <v>#REF!</v>
      </c>
    </row>
    <row r="192" spans="1:2" ht="13.5">
      <c r="A192" s="16" t="e">
        <f>#REF!</f>
        <v>#REF!</v>
      </c>
      <c r="B192" t="e">
        <f>#REF!</f>
        <v>#REF!</v>
      </c>
    </row>
    <row r="193" spans="1:2" ht="13.5">
      <c r="A193" s="16" t="e">
        <f>#REF!</f>
        <v>#REF!</v>
      </c>
      <c r="B193" t="e">
        <f>#REF!</f>
        <v>#REF!</v>
      </c>
    </row>
    <row r="194" spans="1:2" ht="13.5">
      <c r="A194" s="16" t="e">
        <f>#REF!</f>
        <v>#REF!</v>
      </c>
      <c r="B194" t="e">
        <f>#REF!</f>
        <v>#REF!</v>
      </c>
    </row>
    <row r="195" spans="1:2" ht="13.5">
      <c r="A195" s="16" t="e">
        <f>#REF!</f>
        <v>#REF!</v>
      </c>
      <c r="B195" t="e">
        <f>#REF!</f>
        <v>#REF!</v>
      </c>
    </row>
    <row r="196" spans="1:2" ht="13.5">
      <c r="A196" s="16" t="e">
        <f>#REF!</f>
        <v>#REF!</v>
      </c>
      <c r="B196" t="e">
        <f>#REF!</f>
        <v>#REF!</v>
      </c>
    </row>
    <row r="197" spans="1:2" ht="13.5">
      <c r="A197" s="16" t="e">
        <f>#REF!</f>
        <v>#REF!</v>
      </c>
      <c r="B197" t="e">
        <f>#REF!</f>
        <v>#REF!</v>
      </c>
    </row>
    <row r="198" spans="1:2" ht="13.5">
      <c r="A198" s="16" t="e">
        <f>#REF!</f>
        <v>#REF!</v>
      </c>
      <c r="B198" t="e">
        <f>#REF!</f>
        <v>#REF!</v>
      </c>
    </row>
    <row r="199" spans="1:2" ht="13.5">
      <c r="A199" s="16" t="e">
        <f>#REF!</f>
        <v>#REF!</v>
      </c>
      <c r="B199" t="e">
        <f>#REF!</f>
        <v>#REF!</v>
      </c>
    </row>
    <row r="200" spans="1:2" ht="13.5">
      <c r="A200" s="16" t="e">
        <f>#REF!</f>
        <v>#REF!</v>
      </c>
      <c r="B200" t="e">
        <f>#REF!</f>
        <v>#REF!</v>
      </c>
    </row>
    <row r="201" spans="1:2" ht="13.5">
      <c r="A201" s="16" t="e">
        <f>#REF!</f>
        <v>#REF!</v>
      </c>
      <c r="B201" t="e">
        <f>#REF!</f>
        <v>#REF!</v>
      </c>
    </row>
    <row r="202" spans="1:2" ht="13.5">
      <c r="A202" s="16" t="e">
        <f>#REF!</f>
        <v>#REF!</v>
      </c>
      <c r="B202" t="e">
        <f>#REF!</f>
        <v>#REF!</v>
      </c>
    </row>
    <row r="203" spans="1:2" ht="13.5">
      <c r="A203" s="16" t="e">
        <f>#REF!</f>
        <v>#REF!</v>
      </c>
      <c r="B203" t="e">
        <f>#REF!</f>
        <v>#REF!</v>
      </c>
    </row>
    <row r="204" spans="1:2" ht="13.5">
      <c r="A204" s="16" t="e">
        <f>#REF!</f>
        <v>#REF!</v>
      </c>
      <c r="B204" t="e">
        <f>#REF!</f>
        <v>#REF!</v>
      </c>
    </row>
    <row r="205" spans="1:2" ht="13.5">
      <c r="A205" s="16" t="e">
        <f>#REF!</f>
        <v>#REF!</v>
      </c>
      <c r="B205" t="e">
        <f>#REF!</f>
        <v>#REF!</v>
      </c>
    </row>
    <row r="206" spans="1:4" ht="13.5">
      <c r="A206" s="14" t="e">
        <f>#REF!</f>
        <v>#REF!</v>
      </c>
      <c r="B206" s="14" t="e">
        <f>#REF!</f>
        <v>#REF!</v>
      </c>
      <c r="D206" t="s">
        <v>67</v>
      </c>
    </row>
    <row r="207" spans="1:2" ht="13.5">
      <c r="A207" s="16" t="e">
        <f>#REF!</f>
        <v>#REF!</v>
      </c>
      <c r="B207" t="e">
        <f>#REF!</f>
        <v>#REF!</v>
      </c>
    </row>
    <row r="208" spans="1:2" ht="13.5">
      <c r="A208" s="16" t="e">
        <f>#REF!</f>
        <v>#REF!</v>
      </c>
      <c r="B208" t="e">
        <f>#REF!</f>
        <v>#REF!</v>
      </c>
    </row>
    <row r="209" spans="1:2" ht="13.5">
      <c r="A209" s="16" t="e">
        <f>#REF!</f>
        <v>#REF!</v>
      </c>
      <c r="B209" t="e">
        <f>#REF!</f>
        <v>#REF!</v>
      </c>
    </row>
    <row r="210" spans="1:2" ht="13.5">
      <c r="A210" s="16" t="e">
        <f>#REF!</f>
        <v>#REF!</v>
      </c>
      <c r="B210" t="e">
        <f>#REF!</f>
        <v>#REF!</v>
      </c>
    </row>
    <row r="211" spans="1:2" ht="13.5">
      <c r="A211" s="16" t="e">
        <f>#REF!</f>
        <v>#REF!</v>
      </c>
      <c r="B211" t="e">
        <f>#REF!</f>
        <v>#REF!</v>
      </c>
    </row>
    <row r="212" spans="1:2" ht="13.5">
      <c r="A212" s="16" t="e">
        <f>#REF!</f>
        <v>#REF!</v>
      </c>
      <c r="B212" t="e">
        <f>#REF!</f>
        <v>#REF!</v>
      </c>
    </row>
    <row r="213" spans="1:2" ht="13.5">
      <c r="A213" s="16" t="e">
        <f>#REF!</f>
        <v>#REF!</v>
      </c>
      <c r="B213" t="e">
        <f>#REF!</f>
        <v>#REF!</v>
      </c>
    </row>
    <row r="214" spans="1:2" ht="13.5">
      <c r="A214" s="16" t="e">
        <f>#REF!</f>
        <v>#REF!</v>
      </c>
      <c r="B214" t="e">
        <f>#REF!</f>
        <v>#REF!</v>
      </c>
    </row>
    <row r="215" spans="1:2" ht="13.5">
      <c r="A215" s="16" t="e">
        <f>#REF!</f>
        <v>#REF!</v>
      </c>
      <c r="B215" t="e">
        <f>#REF!</f>
        <v>#REF!</v>
      </c>
    </row>
    <row r="216" spans="1:2" ht="13.5">
      <c r="A216" s="16" t="e">
        <f>#REF!</f>
        <v>#REF!</v>
      </c>
      <c r="B216" t="e">
        <f>#REF!</f>
        <v>#REF!</v>
      </c>
    </row>
    <row r="217" spans="1:2" ht="13.5">
      <c r="A217" s="16" t="e">
        <f>#REF!</f>
        <v>#REF!</v>
      </c>
      <c r="B217" t="e">
        <f>#REF!</f>
        <v>#REF!</v>
      </c>
    </row>
    <row r="218" spans="1:2" ht="13.5">
      <c r="A218" s="16" t="e">
        <f>#REF!</f>
        <v>#REF!</v>
      </c>
      <c r="B218" t="e">
        <f>#REF!</f>
        <v>#REF!</v>
      </c>
    </row>
    <row r="219" spans="1:2" ht="13.5">
      <c r="A219" s="16" t="e">
        <f>#REF!</f>
        <v>#REF!</v>
      </c>
      <c r="B219" t="e">
        <f>#REF!</f>
        <v>#REF!</v>
      </c>
    </row>
    <row r="220" spans="1:2" ht="13.5">
      <c r="A220" s="16" t="e">
        <f>#REF!</f>
        <v>#REF!</v>
      </c>
      <c r="B220" t="e">
        <f>#REF!</f>
        <v>#REF!</v>
      </c>
    </row>
    <row r="221" spans="1:2" ht="13.5">
      <c r="A221" s="16" t="e">
        <f>#REF!</f>
        <v>#REF!</v>
      </c>
      <c r="B221" t="e">
        <f>#REF!</f>
        <v>#REF!</v>
      </c>
    </row>
    <row r="222" spans="1:2" ht="13.5">
      <c r="A222" s="16" t="e">
        <f>#REF!</f>
        <v>#REF!</v>
      </c>
      <c r="B222" t="e">
        <f>#REF!</f>
        <v>#REF!</v>
      </c>
    </row>
    <row r="223" spans="1:2" ht="13.5">
      <c r="A223" s="16" t="e">
        <f>#REF!</f>
        <v>#REF!</v>
      </c>
      <c r="B223" t="e">
        <f>#REF!</f>
        <v>#REF!</v>
      </c>
    </row>
    <row r="224" spans="1:2" ht="13.5">
      <c r="A224" s="16" t="e">
        <f>#REF!</f>
        <v>#REF!</v>
      </c>
      <c r="B224" t="e">
        <f>#REF!</f>
        <v>#REF!</v>
      </c>
    </row>
    <row r="225" spans="1:2" ht="13.5">
      <c r="A225" s="16" t="e">
        <f>#REF!</f>
        <v>#REF!</v>
      </c>
      <c r="B225" t="e">
        <f>#REF!</f>
        <v>#REF!</v>
      </c>
    </row>
    <row r="226" spans="1:2" ht="13.5">
      <c r="A226" s="16" t="e">
        <f>#REF!</f>
        <v>#REF!</v>
      </c>
      <c r="B226" t="e">
        <f>#REF!</f>
        <v>#REF!</v>
      </c>
    </row>
    <row r="227" spans="1:2" ht="13.5">
      <c r="A227" s="16" t="e">
        <f>#REF!</f>
        <v>#REF!</v>
      </c>
      <c r="B227" t="e">
        <f>#REF!</f>
        <v>#REF!</v>
      </c>
    </row>
    <row r="228" spans="1:2" ht="13.5">
      <c r="A228" s="16" t="e">
        <f>#REF!</f>
        <v>#REF!</v>
      </c>
      <c r="B228" t="e">
        <f>#REF!</f>
        <v>#REF!</v>
      </c>
    </row>
    <row r="229" spans="1:2" ht="13.5">
      <c r="A229" s="16" t="e">
        <f>#REF!</f>
        <v>#REF!</v>
      </c>
      <c r="B229" t="e">
        <f>#REF!</f>
        <v>#REF!</v>
      </c>
    </row>
    <row r="230" spans="1:2" ht="13.5">
      <c r="A230" s="16" t="e">
        <f>#REF!</f>
        <v>#REF!</v>
      </c>
      <c r="B230" t="e">
        <f>#REF!</f>
        <v>#REF!</v>
      </c>
    </row>
    <row r="231" spans="1:4" ht="13.5">
      <c r="A231" s="14" t="e">
        <f>#REF!</f>
        <v>#REF!</v>
      </c>
      <c r="B231" s="14" t="e">
        <f>#REF!</f>
        <v>#REF!</v>
      </c>
      <c r="D231" t="s">
        <v>68</v>
      </c>
    </row>
    <row r="232" spans="1:2" ht="13.5">
      <c r="A232" s="16" t="e">
        <f>#REF!</f>
        <v>#REF!</v>
      </c>
      <c r="B232" t="e">
        <f>#REF!</f>
        <v>#REF!</v>
      </c>
    </row>
    <row r="233" spans="1:2" ht="13.5">
      <c r="A233" s="16" t="e">
        <f>#REF!</f>
        <v>#REF!</v>
      </c>
      <c r="B233" t="e">
        <f>#REF!</f>
        <v>#REF!</v>
      </c>
    </row>
    <row r="234" spans="1:2" ht="13.5">
      <c r="A234" s="16" t="e">
        <f>#REF!</f>
        <v>#REF!</v>
      </c>
      <c r="B234" t="e">
        <f>#REF!</f>
        <v>#REF!</v>
      </c>
    </row>
    <row r="235" spans="1:2" ht="13.5">
      <c r="A235" s="16" t="e">
        <f>#REF!</f>
        <v>#REF!</v>
      </c>
      <c r="B235" t="e">
        <f>#REF!</f>
        <v>#REF!</v>
      </c>
    </row>
    <row r="236" spans="1:2" ht="13.5">
      <c r="A236" s="16" t="e">
        <f>#REF!</f>
        <v>#REF!</v>
      </c>
      <c r="B236" t="e">
        <f>#REF!</f>
        <v>#REF!</v>
      </c>
    </row>
    <row r="237" spans="1:2" ht="13.5">
      <c r="A237" s="16" t="e">
        <f>#REF!</f>
        <v>#REF!</v>
      </c>
      <c r="B237" t="e">
        <f>#REF!</f>
        <v>#REF!</v>
      </c>
    </row>
    <row r="238" spans="1:2" ht="13.5">
      <c r="A238" s="16" t="e">
        <f>#REF!</f>
        <v>#REF!</v>
      </c>
      <c r="B238" t="e">
        <f>#REF!</f>
        <v>#REF!</v>
      </c>
    </row>
    <row r="239" spans="1:2" ht="13.5">
      <c r="A239" s="16" t="e">
        <f>#REF!</f>
        <v>#REF!</v>
      </c>
      <c r="B239" t="e">
        <f>#REF!</f>
        <v>#REF!</v>
      </c>
    </row>
    <row r="240" spans="1:2" ht="13.5">
      <c r="A240" s="16" t="e">
        <f>#REF!</f>
        <v>#REF!</v>
      </c>
      <c r="B240" t="e">
        <f>#REF!</f>
        <v>#REF!</v>
      </c>
    </row>
    <row r="241" spans="1:2" ht="13.5">
      <c r="A241" s="16" t="e">
        <f>#REF!</f>
        <v>#REF!</v>
      </c>
      <c r="B241" t="e">
        <f>#REF!</f>
        <v>#REF!</v>
      </c>
    </row>
    <row r="242" spans="1:2" ht="13.5">
      <c r="A242" s="16" t="e">
        <f>#REF!</f>
        <v>#REF!</v>
      </c>
      <c r="B242" t="e">
        <f>#REF!</f>
        <v>#REF!</v>
      </c>
    </row>
    <row r="243" spans="1:2" ht="13.5">
      <c r="A243" s="16" t="e">
        <f>#REF!</f>
        <v>#REF!</v>
      </c>
      <c r="B243" t="e">
        <f>#REF!</f>
        <v>#REF!</v>
      </c>
    </row>
    <row r="244" spans="1:2" ht="13.5">
      <c r="A244" s="16" t="e">
        <f>#REF!</f>
        <v>#REF!</v>
      </c>
      <c r="B244" t="e">
        <f>#REF!</f>
        <v>#REF!</v>
      </c>
    </row>
    <row r="245" spans="1:2" ht="13.5">
      <c r="A245" s="16" t="e">
        <f>#REF!</f>
        <v>#REF!</v>
      </c>
      <c r="B245" t="e">
        <f>#REF!</f>
        <v>#REF!</v>
      </c>
    </row>
    <row r="246" spans="1:2" ht="13.5">
      <c r="A246" s="16" t="e">
        <f>#REF!</f>
        <v>#REF!</v>
      </c>
      <c r="B246" t="e">
        <f>#REF!</f>
        <v>#REF!</v>
      </c>
    </row>
    <row r="247" spans="1:2" ht="13.5">
      <c r="A247" s="16" t="e">
        <f>#REF!</f>
        <v>#REF!</v>
      </c>
      <c r="B247" t="e">
        <f>#REF!</f>
        <v>#REF!</v>
      </c>
    </row>
    <row r="248" spans="1:2" ht="13.5">
      <c r="A248" s="16" t="e">
        <f>#REF!</f>
        <v>#REF!</v>
      </c>
      <c r="B248" t="e">
        <f>#REF!</f>
        <v>#REF!</v>
      </c>
    </row>
    <row r="249" spans="1:2" ht="13.5">
      <c r="A249" s="16" t="e">
        <f>#REF!</f>
        <v>#REF!</v>
      </c>
      <c r="B249" t="e">
        <f>#REF!</f>
        <v>#REF!</v>
      </c>
    </row>
    <row r="250" spans="1:2" ht="13.5">
      <c r="A250" s="16" t="e">
        <f>#REF!</f>
        <v>#REF!</v>
      </c>
      <c r="B250" t="e">
        <f>#REF!</f>
        <v>#REF!</v>
      </c>
    </row>
    <row r="251" spans="1:2" ht="13.5">
      <c r="A251" s="16" t="e">
        <f>#REF!</f>
        <v>#REF!</v>
      </c>
      <c r="B251" t="e">
        <f>#REF!</f>
        <v>#REF!</v>
      </c>
    </row>
    <row r="252" spans="1:2" ht="13.5">
      <c r="A252" s="16" t="e">
        <f>#REF!</f>
        <v>#REF!</v>
      </c>
      <c r="B252" t="e">
        <f>#REF!</f>
        <v>#REF!</v>
      </c>
    </row>
    <row r="253" spans="1:2" ht="13.5">
      <c r="A253" s="16" t="e">
        <f>#REF!</f>
        <v>#REF!</v>
      </c>
      <c r="B253" t="e">
        <f>#REF!</f>
        <v>#REF!</v>
      </c>
    </row>
    <row r="254" spans="1:2" ht="13.5">
      <c r="A254" s="16" t="e">
        <f>#REF!</f>
        <v>#REF!</v>
      </c>
      <c r="B254" t="e">
        <f>#REF!</f>
        <v>#REF!</v>
      </c>
    </row>
    <row r="255" spans="1:2" ht="13.5">
      <c r="A255" s="16" t="e">
        <f>#REF!</f>
        <v>#REF!</v>
      </c>
      <c r="B255" t="e">
        <f>#REF!</f>
        <v>#REF!</v>
      </c>
    </row>
    <row r="256" spans="1:4" ht="13.5">
      <c r="A256" s="14" t="e">
        <f>#REF!</f>
        <v>#REF!</v>
      </c>
      <c r="B256" s="14" t="e">
        <f>#REF!</f>
        <v>#REF!</v>
      </c>
      <c r="D256" t="s">
        <v>69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Z53"/>
  <sheetViews>
    <sheetView zoomScalePageLayoutView="0" workbookViewId="0" topLeftCell="A43">
      <selection activeCell="G29" sqref="G29"/>
    </sheetView>
  </sheetViews>
  <sheetFormatPr defaultColWidth="9.00390625" defaultRowHeight="13.5"/>
  <cols>
    <col min="1" max="1" width="2.75390625" style="0" customWidth="1"/>
    <col min="3" max="3" width="22.625" style="0" bestFit="1" customWidth="1"/>
    <col min="7" max="7" width="19.125" style="0" customWidth="1"/>
    <col min="10" max="10" width="9.125" style="0" bestFit="1" customWidth="1"/>
  </cols>
  <sheetData>
    <row r="1" spans="1:26" ht="18.75">
      <c r="A1" s="22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ht="18" customHeight="1"/>
    <row r="3" spans="1:6" ht="18" customHeight="1">
      <c r="A3" t="s">
        <v>43</v>
      </c>
      <c r="B3" t="s">
        <v>44</v>
      </c>
      <c r="E3" t="s">
        <v>73</v>
      </c>
      <c r="F3" t="s">
        <v>74</v>
      </c>
    </row>
    <row r="4" spans="3:7" ht="18" customHeight="1">
      <c r="C4" s="34"/>
      <c r="D4" t="s">
        <v>45</v>
      </c>
      <c r="E4" s="50">
        <f>IF(F4="追加分",IF(C4=1,12&amp;D4,(C4-1)&amp;D4),"")</f>
      </c>
      <c r="F4" s="51"/>
      <c r="G4" s="52">
        <f>IF(F4="追加分","のブックを作成します。","")</f>
      </c>
    </row>
    <row r="5" ht="18" customHeight="1"/>
    <row r="6" spans="1:2" ht="18" customHeight="1">
      <c r="A6" t="s">
        <v>46</v>
      </c>
      <c r="B6" t="s">
        <v>61</v>
      </c>
    </row>
    <row r="7" ht="18" customHeight="1">
      <c r="C7" s="34"/>
    </row>
    <row r="8" ht="18" customHeight="1"/>
    <row r="9" spans="1:2" ht="18" customHeight="1">
      <c r="A9" t="s">
        <v>47</v>
      </c>
      <c r="B9" t="s">
        <v>100</v>
      </c>
    </row>
    <row r="10" ht="18" customHeight="1">
      <c r="C10" s="35"/>
    </row>
    <row r="11" ht="18" customHeight="1"/>
    <row r="12" spans="1:6" ht="18" customHeight="1">
      <c r="A12" t="s">
        <v>51</v>
      </c>
      <c r="B12" t="s">
        <v>48</v>
      </c>
      <c r="C12" s="34"/>
      <c r="E12" s="55" t="s">
        <v>76</v>
      </c>
      <c r="F12" s="54">
        <f>IF(C12=G45,1,IF(C12=G46,2,IF(C12=G47,3,IF(C12=G48,4,IF(C12=G49,5,IF(C12=G50,6,""))))))</f>
      </c>
    </row>
    <row r="13" ht="18" customHeight="1"/>
    <row r="14" ht="18" customHeight="1"/>
    <row r="15" spans="1:2" ht="18" customHeight="1">
      <c r="A15" t="s">
        <v>53</v>
      </c>
      <c r="B15" t="s">
        <v>78</v>
      </c>
    </row>
    <row r="16" ht="18" customHeight="1">
      <c r="C16" s="34"/>
    </row>
    <row r="17" ht="18" customHeight="1"/>
    <row r="18" ht="18" customHeight="1">
      <c r="B18" t="s">
        <v>57</v>
      </c>
    </row>
    <row r="19" spans="1:4" ht="18" customHeight="1">
      <c r="A19" t="s">
        <v>55</v>
      </c>
      <c r="B19" s="24" t="s">
        <v>56</v>
      </c>
      <c r="C19" s="34"/>
      <c r="D19">
        <f>IF(C12=0,"",C12)</f>
      </c>
    </row>
    <row r="20" ht="18" customHeight="1"/>
    <row r="21" ht="18" customHeight="1"/>
    <row r="22" spans="1:2" ht="18" customHeight="1">
      <c r="A22" t="s">
        <v>62</v>
      </c>
      <c r="B22" t="s">
        <v>54</v>
      </c>
    </row>
    <row r="23" spans="2:7" ht="18" customHeight="1">
      <c r="B23">
        <v>1</v>
      </c>
      <c r="C23" s="34"/>
      <c r="G23" s="23" t="s">
        <v>80</v>
      </c>
    </row>
    <row r="24" spans="2:7" ht="18" customHeight="1">
      <c r="B24">
        <v>2</v>
      </c>
      <c r="C24" s="34"/>
      <c r="G24" s="23" t="s">
        <v>81</v>
      </c>
    </row>
    <row r="25" spans="2:7" ht="18" customHeight="1">
      <c r="B25">
        <v>3</v>
      </c>
      <c r="C25" s="34"/>
      <c r="G25" s="23" t="s">
        <v>26</v>
      </c>
    </row>
    <row r="26" spans="3:7" ht="18" customHeight="1">
      <c r="C26" s="57"/>
      <c r="G26" s="23" t="s">
        <v>10</v>
      </c>
    </row>
    <row r="27" ht="18" customHeight="1">
      <c r="G27" s="23" t="s">
        <v>27</v>
      </c>
    </row>
    <row r="28" ht="18" customHeight="1">
      <c r="G28" s="58" t="s">
        <v>3</v>
      </c>
    </row>
    <row r="29" ht="18" customHeight="1">
      <c r="G29" s="62" t="s">
        <v>82</v>
      </c>
    </row>
    <row r="30" ht="18" customHeight="1">
      <c r="G30" s="23" t="s">
        <v>83</v>
      </c>
    </row>
    <row r="31" ht="18" customHeight="1">
      <c r="G31" s="23" t="s">
        <v>84</v>
      </c>
    </row>
    <row r="32" ht="18" customHeight="1">
      <c r="G32" s="23" t="s">
        <v>85</v>
      </c>
    </row>
    <row r="33" ht="18" customHeight="1">
      <c r="G33" s="23" t="s">
        <v>16</v>
      </c>
    </row>
    <row r="34" ht="18" customHeight="1">
      <c r="G34" s="23" t="s">
        <v>86</v>
      </c>
    </row>
    <row r="35" spans="7:10" ht="18" customHeight="1">
      <c r="G35" s="23" t="s">
        <v>95</v>
      </c>
      <c r="J35" t="s">
        <v>87</v>
      </c>
    </row>
    <row r="36" spans="7:10" ht="18" customHeight="1">
      <c r="G36" s="23" t="s">
        <v>99</v>
      </c>
      <c r="J36" t="s">
        <v>88</v>
      </c>
    </row>
    <row r="37" spans="7:10" ht="18" customHeight="1">
      <c r="G37" s="23" t="s">
        <v>96</v>
      </c>
      <c r="J37" t="s">
        <v>89</v>
      </c>
    </row>
    <row r="38" ht="18" customHeight="1">
      <c r="G38" s="23" t="s">
        <v>97</v>
      </c>
    </row>
    <row r="39" ht="18" customHeight="1">
      <c r="G39" s="23" t="s">
        <v>98</v>
      </c>
    </row>
    <row r="40" ht="18" customHeight="1">
      <c r="G40" s="23" t="s">
        <v>87</v>
      </c>
    </row>
    <row r="41" ht="18" customHeight="1">
      <c r="G41" s="23" t="s">
        <v>88</v>
      </c>
    </row>
    <row r="42" spans="7:8" ht="18" customHeight="1">
      <c r="G42" s="23" t="s">
        <v>89</v>
      </c>
      <c r="H42" t="s">
        <v>64</v>
      </c>
    </row>
    <row r="43" ht="18" customHeight="1">
      <c r="G43" s="63"/>
    </row>
    <row r="44" ht="18" customHeight="1">
      <c r="G44" t="s">
        <v>59</v>
      </c>
    </row>
    <row r="45" spans="7:8" ht="18" customHeight="1">
      <c r="G45" s="14" t="s">
        <v>49</v>
      </c>
      <c r="H45" s="44">
        <v>1</v>
      </c>
    </row>
    <row r="46" spans="7:8" ht="18" customHeight="1">
      <c r="G46" s="14" t="s">
        <v>50</v>
      </c>
      <c r="H46" s="44">
        <v>2</v>
      </c>
    </row>
    <row r="47" spans="7:8" ht="18" customHeight="1">
      <c r="G47" s="14" t="s">
        <v>79</v>
      </c>
      <c r="H47" s="44">
        <v>3</v>
      </c>
    </row>
    <row r="48" spans="7:8" ht="18" customHeight="1">
      <c r="G48" s="14" t="s">
        <v>65</v>
      </c>
      <c r="H48" s="44">
        <v>4</v>
      </c>
    </row>
    <row r="49" spans="7:8" ht="18" customHeight="1">
      <c r="G49" s="14" t="s">
        <v>52</v>
      </c>
      <c r="H49" s="44">
        <v>5</v>
      </c>
    </row>
    <row r="50" spans="7:8" ht="18" customHeight="1">
      <c r="G50" s="14" t="s">
        <v>75</v>
      </c>
      <c r="H50" s="44">
        <v>6</v>
      </c>
    </row>
    <row r="51" spans="7:8" ht="18" customHeight="1">
      <c r="G51" s="53"/>
      <c r="H51" s="44">
        <v>7</v>
      </c>
    </row>
    <row r="52" ht="18" customHeight="1">
      <c r="M52" s="49"/>
    </row>
    <row r="53" ht="18" customHeight="1">
      <c r="M53" s="49" t="s">
        <v>72</v>
      </c>
    </row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sheetProtection/>
  <dataValidations count="2">
    <dataValidation type="list" allowBlank="1" showInputMessage="1" showErrorMessage="1" sqref="C12">
      <formula1>$G$45:$G$50</formula1>
    </dataValidation>
    <dataValidation type="list" allowBlank="1" showInputMessage="1" showErrorMessage="1" sqref="F4">
      <formula1>$M$52:$M$53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AA17"/>
  <sheetViews>
    <sheetView showZeros="0" zoomScaleSheetLayoutView="100" zoomScalePageLayoutView="0" workbookViewId="0" topLeftCell="A10">
      <selection activeCell="N11" sqref="N11"/>
    </sheetView>
  </sheetViews>
  <sheetFormatPr defaultColWidth="9.00390625" defaultRowHeight="13.5"/>
  <cols>
    <col min="1" max="25" width="5.625" style="17" customWidth="1"/>
    <col min="26" max="27" width="6.625" style="17" customWidth="1"/>
    <col min="28" max="16384" width="9.00390625" style="17" customWidth="1"/>
  </cols>
  <sheetData>
    <row r="2" ht="30.75" customHeight="1">
      <c r="F2" s="26"/>
    </row>
    <row r="4" spans="1:25" ht="27" customHeight="1">
      <c r="A4" s="120" t="str">
        <f>"学年別感染症発生人数報告書（　"&amp;IF('設定'!F4="追加分",'設定'!E4&amp;'設定'!F4&amp;"  ）",'設定'!C4&amp;" 月分）")</f>
        <v>学年別感染症発生人数報告書（　 月分）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ht="13.5">
      <c r="H5" s="27"/>
    </row>
    <row r="6" ht="13.5">
      <c r="Y6" s="27"/>
    </row>
    <row r="7" spans="6:25" ht="13.5">
      <c r="F7" s="27"/>
      <c r="H7" s="17" t="s">
        <v>15</v>
      </c>
      <c r="I7" s="28">
        <f>'１２号出席停止報告書（1）'!F8</f>
      </c>
      <c r="J7" s="121" t="str">
        <f>'１２号出席停止報告書（1）'!G8</f>
        <v>新潟市立長</v>
      </c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</row>
    <row r="8" spans="6:25" ht="14.25" thickBot="1">
      <c r="F8" s="27"/>
      <c r="I8" s="28"/>
      <c r="J8" s="60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</row>
    <row r="9" spans="1:25" ht="23.25" customHeight="1">
      <c r="A9" s="128"/>
      <c r="B9" s="123" t="s">
        <v>90</v>
      </c>
      <c r="C9" s="124"/>
      <c r="D9" s="124"/>
      <c r="E9" s="124"/>
      <c r="F9" s="124"/>
      <c r="G9" s="124"/>
      <c r="H9" s="124"/>
      <c r="I9" s="124"/>
      <c r="J9" s="125"/>
      <c r="K9" s="123" t="s">
        <v>91</v>
      </c>
      <c r="L9" s="124"/>
      <c r="M9" s="125"/>
      <c r="N9" s="130" t="s">
        <v>95</v>
      </c>
      <c r="O9" s="131"/>
      <c r="P9" s="131"/>
      <c r="Q9" s="131"/>
      <c r="R9" s="132"/>
      <c r="S9" s="123" t="s">
        <v>92</v>
      </c>
      <c r="T9" s="124"/>
      <c r="U9" s="124"/>
      <c r="V9" s="124"/>
      <c r="W9" s="124"/>
      <c r="X9" s="125"/>
      <c r="Y9" s="126" t="s">
        <v>8</v>
      </c>
    </row>
    <row r="10" spans="1:27" ht="171.75" customHeight="1" thickBot="1">
      <c r="A10" s="129"/>
      <c r="B10" s="64" t="str">
        <f>'設定'!G23</f>
        <v>インフルエンザ</v>
      </c>
      <c r="C10" s="65" t="str">
        <f>'設定'!G24</f>
        <v>百日咳</v>
      </c>
      <c r="D10" s="65" t="str">
        <f>'設定'!G25</f>
        <v>麻しん</v>
      </c>
      <c r="E10" s="65" t="str">
        <f>'設定'!G26</f>
        <v>流行性耳下腺炎</v>
      </c>
      <c r="F10" s="65" t="str">
        <f>'設定'!G27</f>
        <v>風しん</v>
      </c>
      <c r="G10" s="65" t="str">
        <f>'設定'!G28</f>
        <v>水痘</v>
      </c>
      <c r="H10" s="65" t="str">
        <f>'設定'!G29</f>
        <v>咽頭結膜熱
（アデノウィルス感染症）</v>
      </c>
      <c r="I10" s="65" t="str">
        <f>'設定'!G30</f>
        <v>結核</v>
      </c>
      <c r="J10" s="66" t="str">
        <f>'設定'!G31</f>
        <v>髄膜炎菌性髄膜炎</v>
      </c>
      <c r="K10" s="64" t="str">
        <f>'設定'!G32</f>
        <v>腸管出血性大腸菌感染症</v>
      </c>
      <c r="L10" s="65" t="str">
        <f>'設定'!G33</f>
        <v>流行性角結膜炎</v>
      </c>
      <c r="M10" s="66" t="str">
        <f>'設定'!G34</f>
        <v>急性出血性結膜炎</v>
      </c>
      <c r="N10" s="64" t="str">
        <f>'設定'!G35</f>
        <v>新型コロナウイルス感染症</v>
      </c>
      <c r="O10" s="98" t="str">
        <f>'設定'!G36</f>
        <v>濃厚接触者</v>
      </c>
      <c r="P10" s="97" t="str">
        <f>'設定'!G37</f>
        <v>発熱等による</v>
      </c>
      <c r="Q10" s="97" t="str">
        <f>'設定'!G38</f>
        <v>家族のかぜ症状による</v>
      </c>
      <c r="R10" s="66" t="str">
        <f>'設定'!G39</f>
        <v>その他</v>
      </c>
      <c r="S10" s="64" t="str">
        <f>'設定'!G40</f>
        <v>溶連菌感染症</v>
      </c>
      <c r="T10" s="65" t="str">
        <f>'設定'!G41</f>
        <v>マイコプラズマ肺炎</v>
      </c>
      <c r="U10" s="65" t="str">
        <f>'設定'!G42</f>
        <v>感染性胃腸炎</v>
      </c>
      <c r="V10" s="65">
        <f>'設定'!C23</f>
        <v>0</v>
      </c>
      <c r="W10" s="65">
        <f>'設定'!C24</f>
        <v>0</v>
      </c>
      <c r="X10" s="66">
        <f>'設定'!C25</f>
        <v>0</v>
      </c>
      <c r="Y10" s="127"/>
      <c r="AA10" s="32"/>
    </row>
    <row r="11" spans="1:25" ht="34.5" customHeight="1">
      <c r="A11" s="68">
        <v>1</v>
      </c>
      <c r="B11" s="72">
        <f>SUMIF('作業シート'!$A$2:$A$256,'集計票'!$B$10&amp;'集計票'!$A11,'作業シート'!$B$2:$B$256)</f>
        <v>0</v>
      </c>
      <c r="C11" s="67">
        <f>SUMIF('作業シート'!$A$2:$A$256,'集計票'!$C$10&amp;'集計票'!$A11,'作業シート'!$B$2:$B$256)</f>
        <v>0</v>
      </c>
      <c r="D11" s="67">
        <f>SUMIF('作業シート'!$A$2:$A$256,'集計票'!$D$10&amp;'集計票'!$A11,'作業シート'!$B$2:$B$256)</f>
        <v>0</v>
      </c>
      <c r="E11" s="67">
        <f>SUMIF('作業シート'!$A$2:$A$256,'集計票'!$E$10&amp;'集計票'!$A11,'作業シート'!$B$2:$B$256)</f>
        <v>0</v>
      </c>
      <c r="F11" s="67">
        <f>SUMIF('作業シート'!$A$2:$A$256,'集計票'!$F$10&amp;'集計票'!$A11,'作業シート'!$B$2:$B$256)</f>
        <v>0</v>
      </c>
      <c r="G11" s="67">
        <f>SUMIF('作業シート'!$A$2:$A$256,'集計票'!$G$10&amp;'集計票'!$A11,'作業シート'!$B$2:$B$256)</f>
        <v>0</v>
      </c>
      <c r="H11" s="67">
        <f>SUMIF('作業シート'!$A$2:$A$256,'集計票'!$H$10&amp;'集計票'!$A11,'作業シート'!$B$2:$B$256)</f>
        <v>0</v>
      </c>
      <c r="I11" s="67">
        <f>SUMIF('作業シート'!$A$2:$A$256,'集計票'!$I$10&amp;'集計票'!$A11,'作業シート'!$B$2:$B$256)</f>
        <v>0</v>
      </c>
      <c r="J11" s="73">
        <f>SUMIF('作業シート'!$A$2:$A$256,'集計票'!$J$10&amp;'集計票'!$A11,'作業シート'!$B$2:$B$256)</f>
        <v>0</v>
      </c>
      <c r="K11" s="72">
        <f>SUMIF('作業シート'!$A$2:$A$256,'集計票'!$K$10&amp;'集計票'!$A11,'作業シート'!$B$2:$B$256)</f>
        <v>0</v>
      </c>
      <c r="L11" s="67">
        <f>SUMIF('作業シート'!$A$2:$A$256,'集計票'!$L$10&amp;'集計票'!$A11,'作業シート'!$B$2:$B$256)</f>
        <v>0</v>
      </c>
      <c r="M11" s="73">
        <f>SUMIF('作業シート'!$A$2:$A$256,'集計票'!$M$10&amp;'集計票'!$A11,'作業シート'!$B$2:$B$256)</f>
        <v>0</v>
      </c>
      <c r="N11" s="72">
        <f>SUMIF('作業シート'!$A$2:$A$256,'集計票'!$N$10&amp;'集計票'!$A11,'作業シート'!$B$2:$B$256)</f>
        <v>0</v>
      </c>
      <c r="O11" s="103">
        <f>SUMIF('作業シート'!$A$2:$A$256,'集計票'!$O$10&amp;'集計票'!$A11,'作業シート'!$B$2:$B$256)</f>
        <v>0</v>
      </c>
      <c r="P11" s="99">
        <f>SUMIF('作業シート'!$A$2:$A$256,'集計票'!$P$10&amp;'集計票'!$A11,'作業シート'!$B$2:$B$256)</f>
        <v>0</v>
      </c>
      <c r="Q11" s="67">
        <f>SUMIF('作業シート'!$A$2:$A$256,'集計票'!$Q$10&amp;'集計票'!$A11,'作業シート'!$B$2:$B$256)</f>
        <v>0</v>
      </c>
      <c r="R11" s="100">
        <f>SUMIF('作業シート'!$A$2:$A$256,'集計票'!$R$10&amp;'集計票'!$A11,'作業シート'!$B$2:$B$256)</f>
        <v>0</v>
      </c>
      <c r="S11" s="72">
        <f>SUMIF('作業シート'!$A$2:$A$256,'集計票'!$S$10&amp;'集計票'!$A11,'作業シート'!$B$2:$B$256)</f>
        <v>0</v>
      </c>
      <c r="T11" s="67">
        <f>SUMIF('作業シート'!$A$2:$A$256,'集計票'!$T$10&amp;'集計票'!$A11,'作業シート'!$B$2:$B$256)</f>
        <v>0</v>
      </c>
      <c r="U11" s="67">
        <f>SUMIF('作業シート'!$A$2:$A$256,'集計票'!$U$10&amp;'集計票'!$A11,'作業シート'!$B$2:$B$256)</f>
        <v>0</v>
      </c>
      <c r="V11" s="67">
        <f>SUMIF('作業シート'!$A$2:$A$256,'集計票'!$V$10&amp;'集計票'!$A11,'作業シート'!$B$2:$B$256)</f>
        <v>0</v>
      </c>
      <c r="W11" s="67">
        <f>SUMIF('作業シート'!$A$2:$A$256,'集計票'!$W$10&amp;'集計票'!$A11,'作業シート'!$B$2:$B$256)</f>
        <v>0</v>
      </c>
      <c r="X11" s="73">
        <f>SUMIF('作業シート'!$A$2:$A$256,'集計票'!$X$10&amp;'集計票'!$A11,'作業シート'!$B$2:$B$256)</f>
        <v>0</v>
      </c>
      <c r="Y11" s="81">
        <f aca="true" t="shared" si="0" ref="Y11:Y17">SUM(B11:X11)</f>
        <v>0</v>
      </c>
    </row>
    <row r="12" spans="1:25" ht="34.5" customHeight="1">
      <c r="A12" s="69">
        <v>2</v>
      </c>
      <c r="B12" s="74">
        <f>SUMIF('作業シート'!$A$2:$A$256,'集計票'!$B$10&amp;'集計票'!$A12,'作業シート'!$B$2:$B$256)</f>
        <v>0</v>
      </c>
      <c r="C12" s="59">
        <f>SUMIF('作業シート'!$A$2:$A$256,'集計票'!$C$10&amp;'集計票'!$A12,'作業シート'!$B$2:$B$256)</f>
        <v>0</v>
      </c>
      <c r="D12" s="59">
        <f>SUMIF('作業シート'!$A$2:$A$256,'集計票'!$D$10&amp;'集計票'!$A12,'作業シート'!$B$2:$B$256)</f>
        <v>0</v>
      </c>
      <c r="E12" s="59">
        <f>SUMIF('作業シート'!$A$2:$A$256,'集計票'!$E$10&amp;'集計票'!$A12,'作業シート'!$B$2:$B$256)</f>
        <v>0</v>
      </c>
      <c r="F12" s="59">
        <f>SUMIF('作業シート'!$A$2:$A$256,'集計票'!$F$10&amp;'集計票'!$A12,'作業シート'!$B$2:$B$256)</f>
        <v>0</v>
      </c>
      <c r="G12" s="59">
        <f>SUMIF('作業シート'!$A$2:$A$256,'集計票'!$G$10&amp;'集計票'!$A12,'作業シート'!$B$2:$B$256)</f>
        <v>0</v>
      </c>
      <c r="H12" s="59">
        <f>SUMIF('作業シート'!$A$2:$A$256,'集計票'!$H$10&amp;'集計票'!$A12,'作業シート'!$B$2:$B$256)</f>
        <v>0</v>
      </c>
      <c r="I12" s="59">
        <f>SUMIF('作業シート'!$A$2:$A$256,'集計票'!$I$10&amp;'集計票'!$A12,'作業シート'!$B$2:$B$256)</f>
        <v>0</v>
      </c>
      <c r="J12" s="75">
        <f>SUMIF('作業シート'!$A$2:$A$256,'集計票'!$J$10&amp;'集計票'!$A12,'作業シート'!$B$2:$B$256)</f>
        <v>0</v>
      </c>
      <c r="K12" s="74">
        <f>SUMIF('作業シート'!$A$2:$A$256,'集計票'!$K$10&amp;'集計票'!$A12,'作業シート'!$B$2:$B$256)</f>
        <v>0</v>
      </c>
      <c r="L12" s="59">
        <f>SUMIF('作業シート'!$A$2:$A$256,'集計票'!$L$10&amp;'集計票'!$A12,'作業シート'!$B$2:$B$256)</f>
        <v>0</v>
      </c>
      <c r="M12" s="75">
        <f>SUMIF('作業シート'!$A$2:$A$256,'集計票'!$M$10&amp;'集計票'!$A12,'作業シート'!$B$2:$B$256)</f>
        <v>0</v>
      </c>
      <c r="N12" s="104">
        <f>SUMIF('作業シート'!$A$2:$A$256,'集計票'!$N$10&amp;'集計票'!$A12,'作業シート'!$B$2:$B$256)</f>
        <v>0</v>
      </c>
      <c r="O12" s="105">
        <f>SUMIF('作業シート'!$A$2:$A$256,'集計票'!$O$10&amp;'集計票'!$A12,'作業シート'!$B$2:$B$256)</f>
        <v>0</v>
      </c>
      <c r="P12" s="111">
        <f>SUMIF('作業シート'!$A$2:$A$256,'集計票'!$P$10&amp;'集計票'!$A12,'作業シート'!$B$2:$B$256)</f>
        <v>0</v>
      </c>
      <c r="Q12" s="108">
        <f>SUMIF('作業シート'!$A$2:$A$256,'集計票'!$Q$10&amp;'集計票'!$A12,'作業シート'!$B$2:$B$256)</f>
        <v>0</v>
      </c>
      <c r="R12" s="113">
        <f>SUMIF('作業シート'!$A$2:$A$256,'集計票'!$R$10&amp;'集計票'!$A12,'作業シート'!$B$2:$B$256)</f>
        <v>0</v>
      </c>
      <c r="S12" s="74">
        <f>SUMIF('作業シート'!$A$2:$A$256,'集計票'!$S$10&amp;'集計票'!$A12,'作業シート'!$B$2:$B$256)</f>
        <v>0</v>
      </c>
      <c r="T12" s="59">
        <f>SUMIF('作業シート'!$A$2:$A$256,'集計票'!$T$10&amp;'集計票'!$A12,'作業シート'!$B$2:$B$256)</f>
        <v>0</v>
      </c>
      <c r="U12" s="59">
        <f>SUMIF('作業シート'!$A$2:$A$256,'集計票'!$U$10&amp;'集計票'!$A12,'作業シート'!$B$2:$B$256)</f>
        <v>0</v>
      </c>
      <c r="V12" s="59">
        <f>SUMIF('作業シート'!$A$2:$A$256,'集計票'!$V$10&amp;'集計票'!$A12,'作業シート'!$B$2:$B$256)</f>
        <v>0</v>
      </c>
      <c r="W12" s="59">
        <f>SUMIF('作業シート'!$A$2:$A$256,'集計票'!$W$10&amp;'集計票'!$A12,'作業シート'!$B$2:$B$256)</f>
        <v>0</v>
      </c>
      <c r="X12" s="75">
        <f>SUMIF('作業シート'!$A$2:$A$256,'集計票'!$X$10&amp;'集計票'!$A12,'作業シート'!$B$2:$B$256)</f>
        <v>0</v>
      </c>
      <c r="Y12" s="82">
        <f t="shared" si="0"/>
        <v>0</v>
      </c>
    </row>
    <row r="13" spans="1:25" ht="34.5" customHeight="1">
      <c r="A13" s="69">
        <f>A12+1</f>
        <v>3</v>
      </c>
      <c r="B13" s="74">
        <f>SUMIF('作業シート'!$A$2:$A$256,'集計票'!$B$10&amp;'集計票'!$A13,'作業シート'!$B$2:$B$256)</f>
        <v>0</v>
      </c>
      <c r="C13" s="59">
        <f>SUMIF('作業シート'!$A$2:$A$256,'集計票'!$C$10&amp;'集計票'!$A13,'作業シート'!$B$2:$B$256)</f>
        <v>0</v>
      </c>
      <c r="D13" s="59">
        <f>SUMIF('作業シート'!$A$2:$A$256,'集計票'!$D$10&amp;'集計票'!$A13,'作業シート'!$B$2:$B$256)</f>
        <v>0</v>
      </c>
      <c r="E13" s="59">
        <f>SUMIF('作業シート'!$A$2:$A$256,'集計票'!$E$10&amp;'集計票'!$A13,'作業シート'!$B$2:$B$256)</f>
        <v>0</v>
      </c>
      <c r="F13" s="59">
        <f>SUMIF('作業シート'!$A$2:$A$256,'集計票'!$F$10&amp;'集計票'!$A13,'作業シート'!$B$2:$B$256)</f>
        <v>0</v>
      </c>
      <c r="G13" s="59">
        <f>SUMIF('作業シート'!$A$2:$A$256,'集計票'!$G$10&amp;'集計票'!$A13,'作業シート'!$B$2:$B$256)</f>
        <v>0</v>
      </c>
      <c r="H13" s="59">
        <f>SUMIF('作業シート'!$A$2:$A$256,'集計票'!$H$10&amp;'集計票'!$A13,'作業シート'!$B$2:$B$256)</f>
        <v>0</v>
      </c>
      <c r="I13" s="59">
        <f>SUMIF('作業シート'!$A$2:$A$256,'集計票'!$I$10&amp;'集計票'!$A13,'作業シート'!$B$2:$B$256)</f>
        <v>0</v>
      </c>
      <c r="J13" s="75">
        <f>SUMIF('作業シート'!$A$2:$A$256,'集計票'!$J$10&amp;'集計票'!$A13,'作業シート'!$B$2:$B$256)</f>
        <v>0</v>
      </c>
      <c r="K13" s="74">
        <f>SUMIF('作業シート'!$A$2:$A$256,'集計票'!$K$10&amp;'集計票'!$A13,'作業シート'!$B$2:$B$256)</f>
        <v>0</v>
      </c>
      <c r="L13" s="59">
        <f>SUMIF('作業シート'!$A$2:$A$256,'集計票'!$L$10&amp;'集計票'!$A13,'作業シート'!$B$2:$B$256)</f>
        <v>0</v>
      </c>
      <c r="M13" s="75">
        <f>SUMIF('作業シート'!$A$2:$A$256,'集計票'!$M$10&amp;'集計票'!$A13,'作業シート'!$B$2:$B$256)</f>
        <v>0</v>
      </c>
      <c r="N13" s="104">
        <f>SUMIF('作業シート'!$A$2:$A$256,'集計票'!$N$10&amp;'集計票'!$A13,'作業シート'!$B$2:$B$256)</f>
        <v>0</v>
      </c>
      <c r="O13" s="105">
        <f>SUMIF('作業シート'!$A$2:$A$256,'集計票'!$O$10&amp;'集計票'!$A13,'作業シート'!$B$2:$B$256)</f>
        <v>0</v>
      </c>
      <c r="P13" s="111">
        <f>SUMIF('作業シート'!$A$2:$A$256,'集計票'!$P$10&amp;'集計票'!$A13,'作業シート'!$B$2:$B$256)</f>
        <v>0</v>
      </c>
      <c r="Q13" s="108">
        <f>SUMIF('作業シート'!$A$2:$A$256,'集計票'!$Q$10&amp;'集計票'!$A13,'作業シート'!$B$2:$B$256)</f>
        <v>0</v>
      </c>
      <c r="R13" s="113">
        <f>SUMIF('作業シート'!$A$2:$A$256,'集計票'!$R$10&amp;'集計票'!$A13,'作業シート'!$B$2:$B$256)</f>
        <v>0</v>
      </c>
      <c r="S13" s="106">
        <f>SUMIF('作業シート'!$A$2:$A$256,'集計票'!$S$10&amp;'集計票'!$A13,'作業シート'!$B$2:$B$256)</f>
        <v>0</v>
      </c>
      <c r="T13" s="59">
        <f>SUMIF('作業シート'!$A$2:$A$256,'集計票'!$T$10&amp;'集計票'!$A13,'作業シート'!$B$2:$B$256)</f>
        <v>0</v>
      </c>
      <c r="U13" s="59">
        <f>SUMIF('作業シート'!$A$2:$A$256,'集計票'!$U$10&amp;'集計票'!$A13,'作業シート'!$B$2:$B$256)</f>
        <v>0</v>
      </c>
      <c r="V13" s="59">
        <f>SUMIF('作業シート'!$A$2:$A$256,'集計票'!$V$10&amp;'集計票'!$A13,'作業シート'!$B$2:$B$256)</f>
        <v>0</v>
      </c>
      <c r="W13" s="59">
        <f>SUMIF('作業シート'!$A$2:$A$256,'集計票'!$W$10&amp;'集計票'!$A13,'作業シート'!$B$2:$B$256)</f>
        <v>0</v>
      </c>
      <c r="X13" s="75">
        <f>SUMIF('作業シート'!$A$2:$A$256,'集計票'!$X$10&amp;'集計票'!$A13,'作業シート'!$B$2:$B$256)</f>
        <v>0</v>
      </c>
      <c r="Y13" s="82">
        <f t="shared" si="0"/>
        <v>0</v>
      </c>
    </row>
    <row r="14" spans="1:25" ht="34.5" customHeight="1">
      <c r="A14" s="69">
        <f>A13+1</f>
        <v>4</v>
      </c>
      <c r="B14" s="74">
        <f>SUMIF('作業シート'!$A$2:$A$256,'集計票'!$B$10&amp;'集計票'!$A14,'作業シート'!$B$2:$B$256)</f>
        <v>0</v>
      </c>
      <c r="C14" s="59">
        <f>SUMIF('作業シート'!$A$2:$A$256,'集計票'!$C$10&amp;'集計票'!$A14,'作業シート'!$B$2:$B$256)</f>
        <v>0</v>
      </c>
      <c r="D14" s="59">
        <f>SUMIF('作業シート'!$A$2:$A$256,'集計票'!$D$10&amp;'集計票'!$A14,'作業シート'!$B$2:$B$256)</f>
        <v>0</v>
      </c>
      <c r="E14" s="59">
        <f>SUMIF('作業シート'!$A$2:$A$256,'集計票'!$E$10&amp;'集計票'!$A14,'作業シート'!$B$2:$B$256)</f>
        <v>0</v>
      </c>
      <c r="F14" s="59">
        <f>SUMIF('作業シート'!$A$2:$A$256,'集計票'!$F$10&amp;'集計票'!$A14,'作業シート'!$B$2:$B$256)</f>
        <v>0</v>
      </c>
      <c r="G14" s="59">
        <f>SUMIF('作業シート'!$A$2:$A$256,'集計票'!$G$10&amp;'集計票'!$A14,'作業シート'!$B$2:$B$256)</f>
        <v>0</v>
      </c>
      <c r="H14" s="59">
        <f>SUMIF('作業シート'!$A$2:$A$256,'集計票'!$H$10&amp;'集計票'!$A14,'作業シート'!$B$2:$B$256)</f>
        <v>0</v>
      </c>
      <c r="I14" s="59">
        <f>SUMIF('作業シート'!$A$2:$A$256,'集計票'!$I$10&amp;'集計票'!$A14,'作業シート'!$B$2:$B$256)</f>
        <v>0</v>
      </c>
      <c r="J14" s="75">
        <f>SUMIF('作業シート'!$A$2:$A$256,'集計票'!$J$10&amp;'集計票'!$A14,'作業シート'!$B$2:$B$256)</f>
        <v>0</v>
      </c>
      <c r="K14" s="74">
        <f>SUMIF('作業シート'!$A$2:$A$256,'集計票'!$K$10&amp;'集計票'!$A14,'作業シート'!$B$2:$B$256)</f>
        <v>0</v>
      </c>
      <c r="L14" s="59">
        <f>SUMIF('作業シート'!$A$2:$A$256,'集計票'!$L$10&amp;'集計票'!$A14,'作業シート'!$B$2:$B$256)</f>
        <v>0</v>
      </c>
      <c r="M14" s="75">
        <f>SUMIF('作業シート'!$A$2:$A$256,'集計票'!$M$10&amp;'集計票'!$A14,'作業シート'!$B$2:$B$256)</f>
        <v>0</v>
      </c>
      <c r="N14" s="104">
        <f>SUMIF('作業シート'!$A$2:$A$256,'集計票'!$N$10&amp;'集計票'!$A14,'作業シート'!$B$2:$B$256)</f>
        <v>0</v>
      </c>
      <c r="O14" s="105">
        <f>SUMIF('作業シート'!$A$2:$A$256,'集計票'!$O$10&amp;'集計票'!$A14,'作業シート'!$B$2:$B$256)</f>
        <v>0</v>
      </c>
      <c r="P14" s="111">
        <f>SUMIF('作業シート'!$A$2:$A$256,'集計票'!$P$10&amp;'集計票'!$A14,'作業シート'!$B$2:$B$256)</f>
        <v>0</v>
      </c>
      <c r="Q14" s="108">
        <f>SUMIF('作業シート'!$A$2:$A$256,'集計票'!$Q$10&amp;'集計票'!$A14,'作業シート'!$B$2:$B$256)</f>
        <v>0</v>
      </c>
      <c r="R14" s="113">
        <f>SUMIF('作業シート'!$A$2:$A$256,'集計票'!$R$10&amp;'集計票'!$A14,'作業シート'!$B$2:$B$256)</f>
        <v>0</v>
      </c>
      <c r="S14" s="74">
        <f>SUMIF('作業シート'!$A$2:$A$256,'集計票'!$S$10&amp;'集計票'!$A14,'作業シート'!$B$2:$B$256)</f>
        <v>0</v>
      </c>
      <c r="T14" s="59">
        <f>SUMIF('作業シート'!$A$2:$A$256,'集計票'!$T$10&amp;'集計票'!$A14,'作業シート'!$B$2:$B$256)</f>
        <v>0</v>
      </c>
      <c r="U14" s="59">
        <f>SUMIF('作業シート'!$A$2:$A$256,'集計票'!$U$10&amp;'集計票'!$A14,'作業シート'!$B$2:$B$256)</f>
        <v>0</v>
      </c>
      <c r="V14" s="59">
        <f>SUMIF('作業シート'!$A$2:$A$256,'集計票'!$V$10&amp;'集計票'!$A14,'作業シート'!$B$2:$B$256)</f>
        <v>0</v>
      </c>
      <c r="W14" s="59">
        <f>SUMIF('作業シート'!$A$2:$A$256,'集計票'!$W$10&amp;'集計票'!$A14,'作業シート'!$B$2:$B$256)</f>
        <v>0</v>
      </c>
      <c r="X14" s="75">
        <f>SUMIF('作業シート'!$A$2:$A$256,'集計票'!$X$10&amp;'集計票'!$A14,'作業シート'!$B$2:$B$256)</f>
        <v>0</v>
      </c>
      <c r="Y14" s="82">
        <f t="shared" si="0"/>
        <v>0</v>
      </c>
    </row>
    <row r="15" spans="1:25" ht="34.5" customHeight="1">
      <c r="A15" s="69">
        <v>5</v>
      </c>
      <c r="B15" s="74">
        <f>SUMIF('作業シート'!$A$2:$A$256,'集計票'!$B$10&amp;'集計票'!$A15,'作業シート'!$B$2:$B$256)</f>
        <v>0</v>
      </c>
      <c r="C15" s="59">
        <f>SUMIF('作業シート'!$A$2:$A$256,'集計票'!$C$10&amp;'集計票'!$A15,'作業シート'!$B$2:$B$256)</f>
        <v>0</v>
      </c>
      <c r="D15" s="59">
        <f>SUMIF('作業シート'!$A$2:$A$256,'集計票'!$D$10&amp;'集計票'!$A15,'作業シート'!$B$2:$B$256)</f>
        <v>0</v>
      </c>
      <c r="E15" s="59">
        <f>SUMIF('作業シート'!$A$2:$A$256,'集計票'!$E$10&amp;'集計票'!$A15,'作業シート'!$B$2:$B$256)</f>
        <v>0</v>
      </c>
      <c r="F15" s="59">
        <f>SUMIF('作業シート'!$A$2:$A$256,'集計票'!$F$10&amp;'集計票'!$A15,'作業シート'!$B$2:$B$256)</f>
        <v>0</v>
      </c>
      <c r="G15" s="59">
        <f>SUMIF('作業シート'!$A$2:$A$256,'集計票'!$G$10&amp;'集計票'!$A15,'作業シート'!$B$2:$B$256)</f>
        <v>0</v>
      </c>
      <c r="H15" s="59">
        <f>SUMIF('作業シート'!$A$2:$A$256,'集計票'!$H$10&amp;'集計票'!$A15,'作業シート'!$B$2:$B$256)</f>
        <v>0</v>
      </c>
      <c r="I15" s="59">
        <f>SUMIF('作業シート'!$A$2:$A$256,'集計票'!$I$10&amp;'集計票'!$A15,'作業シート'!$B$2:$B$256)</f>
        <v>0</v>
      </c>
      <c r="J15" s="75">
        <f>SUMIF('作業シート'!$A$2:$A$256,'集計票'!$J$10&amp;'集計票'!$A15,'作業シート'!$B$2:$B$256)</f>
        <v>0</v>
      </c>
      <c r="K15" s="74">
        <f>SUMIF('作業シート'!$A$2:$A$256,'集計票'!$K$10&amp;'集計票'!$A15,'作業シート'!$B$2:$B$256)</f>
        <v>0</v>
      </c>
      <c r="L15" s="59">
        <f>SUMIF('作業シート'!$A$2:$A$256,'集計票'!$L$10&amp;'集計票'!$A15,'作業シート'!$B$2:$B$256)</f>
        <v>0</v>
      </c>
      <c r="M15" s="75">
        <f>SUMIF('作業シート'!$A$2:$A$256,'集計票'!$M$10&amp;'集計票'!$A15,'作業シート'!$B$2:$B$256)</f>
        <v>0</v>
      </c>
      <c r="N15" s="104">
        <f>SUMIF('作業シート'!$A$2:$A$256,'集計票'!$N$10&amp;'集計票'!$A15,'作業シート'!$B$2:$B$256)</f>
        <v>0</v>
      </c>
      <c r="O15" s="105">
        <f>SUMIF('作業シート'!$A$2:$A$256,'集計票'!$O$10&amp;'集計票'!$A15,'作業シート'!$B$2:$B$256)</f>
        <v>0</v>
      </c>
      <c r="P15" s="111">
        <f>SUMIF('作業シート'!$A$2:$A$256,'集計票'!$P$10&amp;'集計票'!$A15,'作業シート'!$B$2:$B$256)</f>
        <v>0</v>
      </c>
      <c r="Q15" s="108">
        <f>SUMIF('作業シート'!$A$2:$A$256,'集計票'!$Q$10&amp;'集計票'!$A15,'作業シート'!$B$2:$B$256)</f>
        <v>0</v>
      </c>
      <c r="R15" s="112">
        <f>SUMIF('作業シート'!$A$2:$A$256,'集計票'!$R$10&amp;'集計票'!$A15,'作業シート'!$B$2:$B$256)</f>
        <v>0</v>
      </c>
      <c r="S15" s="74">
        <f>SUMIF('作業シート'!$A$2:$A$256,'集計票'!$S$10&amp;'集計票'!$A15,'作業シート'!$B$2:$B$256)</f>
        <v>0</v>
      </c>
      <c r="T15" s="59">
        <f>SUMIF('作業シート'!$A$2:$A$256,'集計票'!$T$10&amp;'集計票'!$A15,'作業シート'!$B$2:$B$256)</f>
        <v>0</v>
      </c>
      <c r="U15" s="59">
        <f>SUMIF('作業シート'!$A$2:$A$256,'集計票'!$U$10&amp;'集計票'!$A15,'作業シート'!$B$2:$B$256)</f>
        <v>0</v>
      </c>
      <c r="V15" s="59">
        <f>SUMIF('作業シート'!$A$2:$A$256,'集計票'!$V$10&amp;'集計票'!$A15,'作業シート'!$B$2:$B$256)</f>
        <v>0</v>
      </c>
      <c r="W15" s="59">
        <f>SUMIF('作業シート'!$A$2:$A$256,'集計票'!$W$10&amp;'集計票'!$A15,'作業シート'!$B$2:$B$256)</f>
        <v>0</v>
      </c>
      <c r="X15" s="75">
        <f>SUMIF('作業シート'!$A$2:$A$256,'集計票'!$X$10&amp;'集計票'!$A15,'作業シート'!$B$2:$B$256)</f>
        <v>0</v>
      </c>
      <c r="Y15" s="82">
        <f t="shared" si="0"/>
        <v>0</v>
      </c>
    </row>
    <row r="16" spans="1:25" ht="34.5" customHeight="1" thickBot="1">
      <c r="A16" s="80">
        <f>A15+1</f>
        <v>6</v>
      </c>
      <c r="B16" s="76">
        <f>SUMIF('作業シート'!$A$2:$A$256,'集計票'!$B$10&amp;'集計票'!$A16,'作業シート'!$B$2:$B$256)</f>
        <v>0</v>
      </c>
      <c r="C16" s="77">
        <f>SUMIF('作業シート'!$A$2:$A$256,'集計票'!$C$10&amp;'集計票'!$A16,'作業シート'!$B$2:$B$256)</f>
        <v>0</v>
      </c>
      <c r="D16" s="77">
        <f>SUMIF('作業シート'!$A$2:$A$256,'集計票'!$D$10&amp;'集計票'!$A16,'作業シート'!$B$2:$B$256)</f>
        <v>0</v>
      </c>
      <c r="E16" s="77">
        <f>SUMIF('作業シート'!$A$2:$A$256,'集計票'!$E$10&amp;'集計票'!$A16,'作業シート'!$B$2:$B$256)</f>
        <v>0</v>
      </c>
      <c r="F16" s="77">
        <f>SUMIF('作業シート'!$A$2:$A$256,'集計票'!$F$10&amp;'集計票'!$A16,'作業シート'!$B$2:$B$256)</f>
        <v>0</v>
      </c>
      <c r="G16" s="77">
        <f>SUMIF('作業シート'!$A$2:$A$256,'集計票'!$G$10&amp;'集計票'!$A16,'作業シート'!$B$2:$B$256)</f>
        <v>0</v>
      </c>
      <c r="H16" s="77">
        <f>SUMIF('作業シート'!$A$2:$A$256,'集計票'!$H$10&amp;'集計票'!$A16,'作業シート'!$B$2:$B$256)</f>
        <v>0</v>
      </c>
      <c r="I16" s="77">
        <f>SUMIF('作業シート'!$A$2:$A$256,'集計票'!$I$10&amp;'集計票'!$A16,'作業シート'!$B$2:$B$256)</f>
        <v>0</v>
      </c>
      <c r="J16" s="78">
        <f>SUMIF('作業シート'!$A$2:$A$256,'集計票'!$J$10&amp;'集計票'!$A16,'作業シート'!$B$2:$B$256)</f>
        <v>0</v>
      </c>
      <c r="K16" s="76">
        <f>SUMIF('作業シート'!$A$2:$A$256,'集計票'!$K$10&amp;'集計票'!$A16,'作業シート'!$B$2:$B$256)</f>
        <v>0</v>
      </c>
      <c r="L16" s="77">
        <f>SUMIF('作業シート'!$A$2:$A$256,'集計票'!$L$10&amp;'集計票'!$A16,'作業シート'!$B$2:$B$256)</f>
        <v>0</v>
      </c>
      <c r="M16" s="78">
        <f>SUMIF('作業シート'!$A$2:$A$256,'集計票'!$M$10&amp;'集計票'!$A16,'作業シート'!$B$2:$B$256)</f>
        <v>0</v>
      </c>
      <c r="N16" s="109">
        <f>SUMIF('作業シート'!$A$2:$A$256,'集計票'!$N$10&amp;'集計票'!$A16,'作業シート'!$B$2:$B$256)</f>
        <v>0</v>
      </c>
      <c r="O16" s="107">
        <f>SUMIF('作業シート'!$A$2:$A$256,'集計票'!$O$10&amp;'集計票'!$A16,'作業シート'!$B$2:$B$256)</f>
        <v>0</v>
      </c>
      <c r="P16" s="110">
        <f>SUMIF('作業シート'!$A$2:$A$256,'集計票'!$P$10&amp;'集計票'!$A16,'作業シート'!$B$2:$B$256)</f>
        <v>0</v>
      </c>
      <c r="Q16" s="108">
        <f>SUMIF('作業シート'!$A$2:$A$256,'集計票'!$Q$10&amp;'集計票'!$A16,'作業シート'!$B$2:$B$256)</f>
        <v>0</v>
      </c>
      <c r="R16" s="78">
        <f>SUMIF('作業シート'!$A$2:$A$256,'集計票'!$R$10&amp;'集計票'!$A16,'作業シート'!$B$2:$B$256)</f>
        <v>0</v>
      </c>
      <c r="S16" s="76">
        <f>SUMIF('作業シート'!$A$2:$A$256,'集計票'!$S$10&amp;'集計票'!$A16,'作業シート'!$B$2:$B$256)</f>
        <v>0</v>
      </c>
      <c r="T16" s="77">
        <f>SUMIF('作業シート'!$A$2:$A$256,'集計票'!$T$10&amp;'集計票'!$A16,'作業シート'!$B$2:$B$256)</f>
        <v>0</v>
      </c>
      <c r="U16" s="77">
        <f>SUMIF('作業シート'!$A$2:$A$256,'集計票'!$U$10&amp;'集計票'!$A16,'作業シート'!$B$2:$B$256)</f>
        <v>0</v>
      </c>
      <c r="V16" s="77">
        <f>SUMIF('作業シート'!$A$2:$A$256,'集計票'!$V$10&amp;'集計票'!$A16,'作業シート'!$B$2:$B$256)</f>
        <v>0</v>
      </c>
      <c r="W16" s="77">
        <f>SUMIF('作業シート'!$A$2:$A$256,'集計票'!$W$10&amp;'集計票'!$A16,'作業シート'!$B$2:$B$256)</f>
        <v>0</v>
      </c>
      <c r="X16" s="78">
        <f>SUMIF('作業シート'!$A$2:$A$256,'集計票'!$X$10&amp;'集計票'!$A16,'作業シート'!$B$2:$B$256)</f>
        <v>0</v>
      </c>
      <c r="Y16" s="87">
        <f t="shared" si="0"/>
        <v>0</v>
      </c>
    </row>
    <row r="17" spans="1:25" ht="78" customHeight="1" thickBot="1">
      <c r="A17" s="79" t="s">
        <v>9</v>
      </c>
      <c r="B17" s="70">
        <f>SUM(B11:B16)</f>
        <v>0</v>
      </c>
      <c r="C17" s="71">
        <f>SUM(C11:C16)</f>
        <v>0</v>
      </c>
      <c r="D17" s="71">
        <f aca="true" t="shared" si="1" ref="D17:J17">SUM(D11:D16)</f>
        <v>0</v>
      </c>
      <c r="E17" s="71">
        <f t="shared" si="1"/>
        <v>0</v>
      </c>
      <c r="F17" s="71">
        <f t="shared" si="1"/>
        <v>0</v>
      </c>
      <c r="G17" s="71">
        <f t="shared" si="1"/>
        <v>0</v>
      </c>
      <c r="H17" s="71">
        <f t="shared" si="1"/>
        <v>0</v>
      </c>
      <c r="I17" s="71">
        <f t="shared" si="1"/>
        <v>0</v>
      </c>
      <c r="J17" s="83">
        <f t="shared" si="1"/>
        <v>0</v>
      </c>
      <c r="K17" s="84">
        <f aca="true" t="shared" si="2" ref="K17:X17">SUM(K11:K16)</f>
        <v>0</v>
      </c>
      <c r="L17" s="85">
        <f t="shared" si="2"/>
        <v>0</v>
      </c>
      <c r="M17" s="86">
        <f t="shared" si="2"/>
        <v>0</v>
      </c>
      <c r="N17" s="102">
        <f t="shared" si="2"/>
        <v>0</v>
      </c>
      <c r="O17" s="85">
        <f t="shared" si="2"/>
        <v>0</v>
      </c>
      <c r="P17" s="85">
        <f t="shared" si="2"/>
        <v>0</v>
      </c>
      <c r="Q17" s="85">
        <f>SUM(Q11:Q16)</f>
        <v>0</v>
      </c>
      <c r="R17" s="101">
        <f t="shared" si="2"/>
        <v>0</v>
      </c>
      <c r="S17" s="84">
        <f t="shared" si="2"/>
        <v>0</v>
      </c>
      <c r="T17" s="85">
        <f t="shared" si="2"/>
        <v>0</v>
      </c>
      <c r="U17" s="85">
        <f t="shared" si="2"/>
        <v>0</v>
      </c>
      <c r="V17" s="85">
        <f t="shared" si="2"/>
        <v>0</v>
      </c>
      <c r="W17" s="85">
        <f t="shared" si="2"/>
        <v>0</v>
      </c>
      <c r="X17" s="86">
        <f t="shared" si="2"/>
        <v>0</v>
      </c>
      <c r="Y17" s="88">
        <f t="shared" si="0"/>
        <v>0</v>
      </c>
    </row>
  </sheetData>
  <sheetProtection sheet="1"/>
  <mergeCells count="8">
    <mergeCell ref="A4:Y4"/>
    <mergeCell ref="J7:Y7"/>
    <mergeCell ref="B9:J9"/>
    <mergeCell ref="K9:M9"/>
    <mergeCell ref="S9:X9"/>
    <mergeCell ref="Y9:Y10"/>
    <mergeCell ref="A9:A10"/>
    <mergeCell ref="N9:R9"/>
  </mergeCells>
  <printOptions/>
  <pageMargins left="0.6299212598425197" right="0.4330708661417323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00"/>
  <sheetViews>
    <sheetView zoomScalePageLayoutView="0" workbookViewId="0" topLeftCell="A16">
      <selection activeCell="C16" sqref="C16"/>
    </sheetView>
  </sheetViews>
  <sheetFormatPr defaultColWidth="9.00390625" defaultRowHeight="13.5"/>
  <cols>
    <col min="1" max="1" width="4.625" style="17" customWidth="1"/>
    <col min="2" max="2" width="23.375" style="17" customWidth="1"/>
    <col min="3" max="3" width="8.375" style="17" customWidth="1"/>
    <col min="4" max="4" width="8.125" style="17" customWidth="1"/>
    <col min="5" max="5" width="7.375" style="17" customWidth="1"/>
    <col min="6" max="6" width="7.875" style="17" customWidth="1"/>
    <col min="7" max="7" width="7.375" style="18" customWidth="1"/>
    <col min="8" max="9" width="7.375" style="17" customWidth="1"/>
    <col min="10" max="10" width="7.375" style="18" customWidth="1"/>
    <col min="11" max="11" width="7.375" style="17" customWidth="1"/>
    <col min="12" max="12" width="7.50390625" style="17" hidden="1" customWidth="1"/>
    <col min="13" max="13" width="23.125" style="17" hidden="1" customWidth="1"/>
    <col min="14" max="14" width="13.50390625" style="17" hidden="1" customWidth="1"/>
    <col min="15" max="15" width="9.875" style="17" hidden="1" customWidth="1"/>
    <col min="16" max="18" width="7.50390625" style="17" hidden="1" customWidth="1"/>
    <col min="19" max="19" width="6.625" style="17" hidden="1" customWidth="1"/>
    <col min="20" max="20" width="7.50390625" style="17" hidden="1" customWidth="1"/>
    <col min="21" max="24" width="7.50390625" style="17" customWidth="1"/>
    <col min="25" max="16384" width="9.00390625" style="17" customWidth="1"/>
  </cols>
  <sheetData>
    <row r="1" ht="13.5">
      <c r="A1" s="17" t="s">
        <v>20</v>
      </c>
    </row>
    <row r="3" ht="13.5">
      <c r="K3" s="31" t="str">
        <f>'設定'!C19&amp;LEFT('設定'!C12,1)&amp;"第"&amp;'設定'!C7&amp;"号"</f>
        <v>第号</v>
      </c>
    </row>
    <row r="4" spans="4:11" ht="13.5">
      <c r="D4" s="28"/>
      <c r="E4" s="28"/>
      <c r="F4" s="28"/>
      <c r="G4" s="29"/>
      <c r="H4" s="137">
        <f>'設定'!C10</f>
        <v>0</v>
      </c>
      <c r="I4" s="138"/>
      <c r="J4" s="138"/>
      <c r="K4" s="138"/>
    </row>
    <row r="5" spans="4:11" ht="13.5">
      <c r="D5" s="28"/>
      <c r="E5" s="28"/>
      <c r="F5" s="28"/>
      <c r="G5" s="29"/>
      <c r="H5" s="28"/>
      <c r="I5" s="28"/>
      <c r="J5" s="29"/>
      <c r="K5" s="28"/>
    </row>
    <row r="6" spans="1:20" ht="13.5">
      <c r="A6" s="17" t="s">
        <v>63</v>
      </c>
      <c r="D6" s="28"/>
      <c r="E6" s="28"/>
      <c r="F6" s="28"/>
      <c r="G6" s="29"/>
      <c r="H6" s="28"/>
      <c r="I6" s="28"/>
      <c r="J6" s="29"/>
      <c r="K6" s="28"/>
      <c r="T6" s="27"/>
    </row>
    <row r="7" spans="4:11" ht="13.5">
      <c r="D7" s="28"/>
      <c r="E7" s="28"/>
      <c r="F7" s="28"/>
      <c r="G7" s="29"/>
      <c r="H7" s="28"/>
      <c r="I7" s="28"/>
      <c r="J7" s="29"/>
      <c r="K7" s="28"/>
    </row>
    <row r="8" spans="4:11" ht="13.5">
      <c r="D8" s="28"/>
      <c r="E8" s="28" t="s">
        <v>15</v>
      </c>
      <c r="F8" s="90">
        <f>'設定'!F12&amp;'設定'!C16</f>
      </c>
      <c r="G8" s="139" t="str">
        <f>'設定'!B19&amp;'設定'!C19&amp;'設定'!C12&amp;"長"</f>
        <v>新潟市立長</v>
      </c>
      <c r="H8" s="140"/>
      <c r="I8" s="140"/>
      <c r="J8" s="140"/>
      <c r="K8" s="140"/>
    </row>
    <row r="9" spans="10:11" ht="13.5">
      <c r="J9" s="32"/>
      <c r="K9" s="18" t="s">
        <v>0</v>
      </c>
    </row>
    <row r="10" ht="13.5">
      <c r="T10" s="27"/>
    </row>
    <row r="11" spans="1:12" ht="24.75" customHeight="1">
      <c r="A11" s="136" t="str">
        <f>"感染症に関わる児童生徒又は幼児の出席停止報告書（"&amp;IF('設定'!F4="追加分",'設定'!E4&amp;'設定'!F4&amp;"）",'設定'!C4&amp;"月分）")</f>
        <v>感染症に関わる児童生徒又は幼児の出席停止報告書（月分）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32"/>
    </row>
    <row r="12" ht="24" customHeight="1">
      <c r="J12" s="36"/>
    </row>
    <row r="13" ht="13.5">
      <c r="A13" s="17" t="s">
        <v>58</v>
      </c>
    </row>
    <row r="15" spans="1:11" s="32" customFormat="1" ht="39.75" customHeight="1">
      <c r="A15" s="19" t="s">
        <v>4</v>
      </c>
      <c r="B15" s="15" t="s">
        <v>1</v>
      </c>
      <c r="C15" s="19" t="s">
        <v>5</v>
      </c>
      <c r="D15" s="19" t="s">
        <v>6</v>
      </c>
      <c r="E15" s="133" t="s">
        <v>14</v>
      </c>
      <c r="F15" s="135"/>
      <c r="G15" s="133" t="s">
        <v>2</v>
      </c>
      <c r="H15" s="134"/>
      <c r="I15" s="134"/>
      <c r="J15" s="134"/>
      <c r="K15" s="135"/>
    </row>
    <row r="16" spans="1:26" ht="24.75" customHeight="1">
      <c r="A16" s="19">
        <v>1</v>
      </c>
      <c r="B16" s="91"/>
      <c r="C16" s="92"/>
      <c r="D16" s="92"/>
      <c r="E16" s="93"/>
      <c r="F16" s="94"/>
      <c r="G16" s="93">
        <f aca="true" t="shared" si="0" ref="G16:G37">E16</f>
        <v>0</v>
      </c>
      <c r="H16" s="95">
        <f aca="true" t="shared" si="1" ref="H16:H37">F16</f>
        <v>0</v>
      </c>
      <c r="I16" s="12" t="str">
        <f aca="true" t="shared" si="2" ref="I16:I45">IF(G16="","","～")</f>
        <v>～</v>
      </c>
      <c r="J16" s="96"/>
      <c r="K16" s="94"/>
      <c r="U16" s="27"/>
      <c r="Z16" s="56"/>
    </row>
    <row r="17" spans="1:11" ht="24.75" customHeight="1">
      <c r="A17" s="19">
        <f>A16+1</f>
        <v>2</v>
      </c>
      <c r="B17" s="91"/>
      <c r="C17" s="92"/>
      <c r="D17" s="92"/>
      <c r="E17" s="93"/>
      <c r="F17" s="94"/>
      <c r="G17" s="93">
        <f t="shared" si="0"/>
        <v>0</v>
      </c>
      <c r="H17" s="95">
        <f t="shared" si="1"/>
        <v>0</v>
      </c>
      <c r="I17" s="12" t="str">
        <f t="shared" si="2"/>
        <v>～</v>
      </c>
      <c r="J17" s="96"/>
      <c r="K17" s="94"/>
    </row>
    <row r="18" spans="1:11" ht="24.75" customHeight="1">
      <c r="A18" s="19">
        <f aca="true" t="shared" si="3" ref="A18:A45">A17+1</f>
        <v>3</v>
      </c>
      <c r="B18" s="91"/>
      <c r="C18" s="92"/>
      <c r="D18" s="92"/>
      <c r="E18" s="93"/>
      <c r="F18" s="94"/>
      <c r="G18" s="93">
        <f t="shared" si="0"/>
        <v>0</v>
      </c>
      <c r="H18" s="95">
        <f t="shared" si="1"/>
        <v>0</v>
      </c>
      <c r="I18" s="12" t="str">
        <f t="shared" si="2"/>
        <v>～</v>
      </c>
      <c r="J18" s="96"/>
      <c r="K18" s="94"/>
    </row>
    <row r="19" spans="1:26" ht="24.75" customHeight="1">
      <c r="A19" s="19">
        <f t="shared" si="3"/>
        <v>4</v>
      </c>
      <c r="B19" s="91"/>
      <c r="C19" s="92"/>
      <c r="D19" s="92"/>
      <c r="E19" s="93"/>
      <c r="F19" s="94"/>
      <c r="G19" s="93">
        <f t="shared" si="0"/>
        <v>0</v>
      </c>
      <c r="H19" s="95">
        <f t="shared" si="1"/>
        <v>0</v>
      </c>
      <c r="I19" s="12" t="str">
        <f t="shared" si="2"/>
        <v>～</v>
      </c>
      <c r="J19" s="96"/>
      <c r="K19" s="94"/>
      <c r="U19" s="26"/>
      <c r="V19" s="37"/>
      <c r="W19" s="37"/>
      <c r="X19" s="37"/>
      <c r="Y19" s="37"/>
      <c r="Z19" s="37"/>
    </row>
    <row r="20" spans="1:11" ht="24.75" customHeight="1">
      <c r="A20" s="19">
        <f t="shared" si="3"/>
        <v>5</v>
      </c>
      <c r="B20" s="91"/>
      <c r="C20" s="92"/>
      <c r="D20" s="92"/>
      <c r="E20" s="93"/>
      <c r="F20" s="94"/>
      <c r="G20" s="93">
        <f t="shared" si="0"/>
        <v>0</v>
      </c>
      <c r="H20" s="95">
        <f t="shared" si="1"/>
        <v>0</v>
      </c>
      <c r="I20" s="12" t="str">
        <f t="shared" si="2"/>
        <v>～</v>
      </c>
      <c r="J20" s="96"/>
      <c r="K20" s="94"/>
    </row>
    <row r="21" spans="1:33" ht="24.75" customHeight="1">
      <c r="A21" s="19">
        <f t="shared" si="3"/>
        <v>6</v>
      </c>
      <c r="B21" s="91"/>
      <c r="C21" s="92"/>
      <c r="D21" s="92"/>
      <c r="E21" s="93"/>
      <c r="F21" s="94"/>
      <c r="G21" s="93">
        <f t="shared" si="0"/>
        <v>0</v>
      </c>
      <c r="H21" s="95">
        <f t="shared" si="1"/>
        <v>0</v>
      </c>
      <c r="I21" s="12" t="str">
        <f t="shared" si="2"/>
        <v>～</v>
      </c>
      <c r="J21" s="96"/>
      <c r="K21" s="94"/>
      <c r="U21" s="27"/>
      <c r="W21" s="18"/>
      <c r="Z21" s="18"/>
      <c r="AG21" s="38"/>
    </row>
    <row r="22" spans="1:33" ht="24.75" customHeight="1">
      <c r="A22" s="19">
        <f t="shared" si="3"/>
        <v>7</v>
      </c>
      <c r="B22" s="91"/>
      <c r="C22" s="92"/>
      <c r="D22" s="92"/>
      <c r="E22" s="93"/>
      <c r="F22" s="94"/>
      <c r="G22" s="93">
        <f t="shared" si="0"/>
        <v>0</v>
      </c>
      <c r="H22" s="95">
        <f t="shared" si="1"/>
        <v>0</v>
      </c>
      <c r="I22" s="12" t="str">
        <f t="shared" si="2"/>
        <v>～</v>
      </c>
      <c r="J22" s="96"/>
      <c r="K22" s="94"/>
      <c r="U22" s="39"/>
      <c r="W22" s="18"/>
      <c r="Z22" s="18"/>
      <c r="AG22" s="38"/>
    </row>
    <row r="23" spans="1:21" ht="24.75" customHeight="1">
      <c r="A23" s="19">
        <f t="shared" si="3"/>
        <v>8</v>
      </c>
      <c r="B23" s="91"/>
      <c r="C23" s="92"/>
      <c r="D23" s="92"/>
      <c r="E23" s="93"/>
      <c r="F23" s="94"/>
      <c r="G23" s="93">
        <f t="shared" si="0"/>
        <v>0</v>
      </c>
      <c r="H23" s="95">
        <f t="shared" si="1"/>
        <v>0</v>
      </c>
      <c r="I23" s="12" t="str">
        <f t="shared" si="2"/>
        <v>～</v>
      </c>
      <c r="J23" s="96"/>
      <c r="K23" s="94"/>
      <c r="U23" s="39"/>
    </row>
    <row r="24" spans="1:21" ht="24.75" customHeight="1">
      <c r="A24" s="19">
        <f t="shared" si="3"/>
        <v>9</v>
      </c>
      <c r="B24" s="91"/>
      <c r="C24" s="92"/>
      <c r="D24" s="92"/>
      <c r="E24" s="93"/>
      <c r="F24" s="94"/>
      <c r="G24" s="93">
        <f t="shared" si="0"/>
        <v>0</v>
      </c>
      <c r="H24" s="95">
        <f t="shared" si="1"/>
        <v>0</v>
      </c>
      <c r="I24" s="12" t="str">
        <f t="shared" si="2"/>
        <v>～</v>
      </c>
      <c r="J24" s="96"/>
      <c r="K24" s="94"/>
      <c r="U24" s="39"/>
    </row>
    <row r="25" spans="1:11" ht="24.75" customHeight="1">
      <c r="A25" s="19">
        <f t="shared" si="3"/>
        <v>10</v>
      </c>
      <c r="B25" s="91"/>
      <c r="C25" s="92"/>
      <c r="D25" s="92"/>
      <c r="E25" s="93"/>
      <c r="F25" s="94"/>
      <c r="G25" s="93">
        <f t="shared" si="0"/>
        <v>0</v>
      </c>
      <c r="H25" s="95">
        <f t="shared" si="1"/>
        <v>0</v>
      </c>
      <c r="I25" s="12" t="str">
        <f t="shared" si="2"/>
        <v>～</v>
      </c>
      <c r="J25" s="96"/>
      <c r="K25" s="94"/>
    </row>
    <row r="26" spans="1:11" ht="24.75" customHeight="1">
      <c r="A26" s="19">
        <f t="shared" si="3"/>
        <v>11</v>
      </c>
      <c r="B26" s="91"/>
      <c r="C26" s="92"/>
      <c r="D26" s="92"/>
      <c r="E26" s="93"/>
      <c r="F26" s="94"/>
      <c r="G26" s="93">
        <f t="shared" si="0"/>
        <v>0</v>
      </c>
      <c r="H26" s="95">
        <f t="shared" si="1"/>
        <v>0</v>
      </c>
      <c r="I26" s="12" t="str">
        <f t="shared" si="2"/>
        <v>～</v>
      </c>
      <c r="J26" s="96"/>
      <c r="K26" s="94"/>
    </row>
    <row r="27" spans="1:11" ht="24.75" customHeight="1">
      <c r="A27" s="19">
        <f t="shared" si="3"/>
        <v>12</v>
      </c>
      <c r="B27" s="91"/>
      <c r="C27" s="92"/>
      <c r="D27" s="92"/>
      <c r="E27" s="93"/>
      <c r="F27" s="94"/>
      <c r="G27" s="93">
        <f t="shared" si="0"/>
        <v>0</v>
      </c>
      <c r="H27" s="95">
        <f t="shared" si="1"/>
        <v>0</v>
      </c>
      <c r="I27" s="12" t="str">
        <f t="shared" si="2"/>
        <v>～</v>
      </c>
      <c r="J27" s="96"/>
      <c r="K27" s="94"/>
    </row>
    <row r="28" spans="1:11" ht="24.75" customHeight="1">
      <c r="A28" s="19">
        <f t="shared" si="3"/>
        <v>13</v>
      </c>
      <c r="B28" s="91"/>
      <c r="C28" s="92"/>
      <c r="D28" s="92"/>
      <c r="E28" s="93"/>
      <c r="F28" s="94"/>
      <c r="G28" s="93">
        <f t="shared" si="0"/>
        <v>0</v>
      </c>
      <c r="H28" s="95">
        <f t="shared" si="1"/>
        <v>0</v>
      </c>
      <c r="I28" s="12"/>
      <c r="J28" s="96"/>
      <c r="K28" s="94"/>
    </row>
    <row r="29" spans="1:11" ht="24.75" customHeight="1">
      <c r="A29" s="19">
        <f t="shared" si="3"/>
        <v>14</v>
      </c>
      <c r="B29" s="91"/>
      <c r="C29" s="92"/>
      <c r="D29" s="92"/>
      <c r="E29" s="93"/>
      <c r="F29" s="94"/>
      <c r="G29" s="93">
        <f t="shared" si="0"/>
        <v>0</v>
      </c>
      <c r="H29" s="95">
        <f t="shared" si="1"/>
        <v>0</v>
      </c>
      <c r="I29" s="12"/>
      <c r="J29" s="96"/>
      <c r="K29" s="94"/>
    </row>
    <row r="30" spans="1:11" ht="24.75" customHeight="1">
      <c r="A30" s="19">
        <f t="shared" si="3"/>
        <v>15</v>
      </c>
      <c r="B30" s="91"/>
      <c r="C30" s="92"/>
      <c r="D30" s="92"/>
      <c r="E30" s="93"/>
      <c r="F30" s="94"/>
      <c r="G30" s="93">
        <f t="shared" si="0"/>
        <v>0</v>
      </c>
      <c r="H30" s="95">
        <f t="shared" si="1"/>
        <v>0</v>
      </c>
      <c r="I30" s="12"/>
      <c r="J30" s="96"/>
      <c r="K30" s="94"/>
    </row>
    <row r="31" spans="1:11" ht="24.75" customHeight="1">
      <c r="A31" s="19">
        <f t="shared" si="3"/>
        <v>16</v>
      </c>
      <c r="B31" s="91"/>
      <c r="C31" s="92"/>
      <c r="D31" s="92"/>
      <c r="E31" s="93"/>
      <c r="F31" s="94"/>
      <c r="G31" s="93">
        <f t="shared" si="0"/>
        <v>0</v>
      </c>
      <c r="H31" s="95">
        <f t="shared" si="1"/>
        <v>0</v>
      </c>
      <c r="I31" s="12"/>
      <c r="J31" s="96"/>
      <c r="K31" s="94"/>
    </row>
    <row r="32" spans="1:11" ht="24.75" customHeight="1">
      <c r="A32" s="19">
        <f t="shared" si="3"/>
        <v>17</v>
      </c>
      <c r="B32" s="91"/>
      <c r="C32" s="92"/>
      <c r="D32" s="92"/>
      <c r="E32" s="93"/>
      <c r="F32" s="94"/>
      <c r="G32" s="93">
        <f t="shared" si="0"/>
        <v>0</v>
      </c>
      <c r="H32" s="95">
        <f t="shared" si="1"/>
        <v>0</v>
      </c>
      <c r="I32" s="12"/>
      <c r="J32" s="96"/>
      <c r="K32" s="94"/>
    </row>
    <row r="33" spans="1:11" ht="24.75" customHeight="1">
      <c r="A33" s="19">
        <f t="shared" si="3"/>
        <v>18</v>
      </c>
      <c r="B33" s="91"/>
      <c r="C33" s="92"/>
      <c r="D33" s="92"/>
      <c r="E33" s="93"/>
      <c r="F33" s="94"/>
      <c r="G33" s="93">
        <f t="shared" si="0"/>
        <v>0</v>
      </c>
      <c r="H33" s="95">
        <f t="shared" si="1"/>
        <v>0</v>
      </c>
      <c r="I33" s="12"/>
      <c r="J33" s="96"/>
      <c r="K33" s="94"/>
    </row>
    <row r="34" spans="1:11" ht="24.75" customHeight="1">
      <c r="A34" s="19">
        <f t="shared" si="3"/>
        <v>19</v>
      </c>
      <c r="B34" s="91"/>
      <c r="C34" s="92"/>
      <c r="D34" s="92"/>
      <c r="E34" s="93"/>
      <c r="F34" s="94"/>
      <c r="G34" s="93">
        <f t="shared" si="0"/>
        <v>0</v>
      </c>
      <c r="H34" s="95">
        <f t="shared" si="1"/>
        <v>0</v>
      </c>
      <c r="I34" s="12"/>
      <c r="J34" s="96"/>
      <c r="K34" s="94"/>
    </row>
    <row r="35" spans="1:11" ht="24.75" customHeight="1">
      <c r="A35" s="19">
        <f t="shared" si="3"/>
        <v>20</v>
      </c>
      <c r="B35" s="91"/>
      <c r="C35" s="92"/>
      <c r="D35" s="92"/>
      <c r="E35" s="93"/>
      <c r="F35" s="94"/>
      <c r="G35" s="93">
        <f t="shared" si="0"/>
        <v>0</v>
      </c>
      <c r="H35" s="95">
        <f t="shared" si="1"/>
        <v>0</v>
      </c>
      <c r="I35" s="12"/>
      <c r="J35" s="96"/>
      <c r="K35" s="94"/>
    </row>
    <row r="36" spans="1:11" ht="24.75" customHeight="1">
      <c r="A36" s="19">
        <f t="shared" si="3"/>
        <v>21</v>
      </c>
      <c r="B36" s="91"/>
      <c r="C36" s="92"/>
      <c r="D36" s="92"/>
      <c r="E36" s="93"/>
      <c r="F36" s="94"/>
      <c r="G36" s="93">
        <f t="shared" si="0"/>
        <v>0</v>
      </c>
      <c r="H36" s="95">
        <f t="shared" si="1"/>
        <v>0</v>
      </c>
      <c r="I36" s="12"/>
      <c r="J36" s="96"/>
      <c r="K36" s="94"/>
    </row>
    <row r="37" spans="1:11" ht="24.75" customHeight="1">
      <c r="A37" s="19">
        <f t="shared" si="3"/>
        <v>22</v>
      </c>
      <c r="B37" s="91"/>
      <c r="C37" s="92"/>
      <c r="D37" s="92"/>
      <c r="E37" s="93"/>
      <c r="F37" s="94"/>
      <c r="G37" s="93">
        <f t="shared" si="0"/>
        <v>0</v>
      </c>
      <c r="H37" s="95">
        <f t="shared" si="1"/>
        <v>0</v>
      </c>
      <c r="I37" s="12"/>
      <c r="J37" s="96"/>
      <c r="K37" s="94"/>
    </row>
    <row r="38" spans="1:11" ht="24.75" customHeight="1">
      <c r="A38" s="19">
        <f t="shared" si="3"/>
        <v>23</v>
      </c>
      <c r="B38" s="91"/>
      <c r="C38" s="92"/>
      <c r="D38" s="92"/>
      <c r="E38" s="93"/>
      <c r="F38" s="94"/>
      <c r="G38" s="93">
        <f aca="true" t="shared" si="4" ref="G38:H40">E38</f>
        <v>0</v>
      </c>
      <c r="H38" s="95">
        <f t="shared" si="4"/>
        <v>0</v>
      </c>
      <c r="I38" s="25" t="str">
        <f>IF(G38="","","～")</f>
        <v>～</v>
      </c>
      <c r="J38" s="96"/>
      <c r="K38" s="94"/>
    </row>
    <row r="39" spans="1:11" ht="24.75" customHeight="1">
      <c r="A39" s="19">
        <f t="shared" si="3"/>
        <v>24</v>
      </c>
      <c r="B39" s="91"/>
      <c r="C39" s="92"/>
      <c r="D39" s="92"/>
      <c r="E39" s="93"/>
      <c r="F39" s="94"/>
      <c r="G39" s="93">
        <f t="shared" si="4"/>
        <v>0</v>
      </c>
      <c r="H39" s="95">
        <f t="shared" si="4"/>
        <v>0</v>
      </c>
      <c r="I39" s="25" t="str">
        <f>IF(G39="","","～")</f>
        <v>～</v>
      </c>
      <c r="J39" s="96"/>
      <c r="K39" s="94"/>
    </row>
    <row r="40" spans="1:11" ht="24.75" customHeight="1">
      <c r="A40" s="19">
        <f t="shared" si="3"/>
        <v>25</v>
      </c>
      <c r="B40" s="91"/>
      <c r="C40" s="92"/>
      <c r="D40" s="92"/>
      <c r="E40" s="93"/>
      <c r="F40" s="94"/>
      <c r="G40" s="93">
        <f t="shared" si="4"/>
        <v>0</v>
      </c>
      <c r="H40" s="95">
        <f t="shared" si="4"/>
        <v>0</v>
      </c>
      <c r="I40" s="25" t="str">
        <f>IF(G40="","","～")</f>
        <v>～</v>
      </c>
      <c r="J40" s="96"/>
      <c r="K40" s="94"/>
    </row>
    <row r="41" spans="1:11" ht="24.75" customHeight="1">
      <c r="A41" s="19">
        <f t="shared" si="3"/>
        <v>26</v>
      </c>
      <c r="B41" s="91"/>
      <c r="C41" s="92"/>
      <c r="D41" s="92"/>
      <c r="E41" s="93"/>
      <c r="F41" s="94"/>
      <c r="G41" s="93">
        <f aca="true" t="shared" si="5" ref="G41:H45">E41</f>
        <v>0</v>
      </c>
      <c r="H41" s="95">
        <f t="shared" si="5"/>
        <v>0</v>
      </c>
      <c r="I41" s="12" t="str">
        <f t="shared" si="2"/>
        <v>～</v>
      </c>
      <c r="J41" s="96"/>
      <c r="K41" s="94"/>
    </row>
    <row r="42" spans="1:11" ht="24.75" customHeight="1">
      <c r="A42" s="19">
        <f t="shared" si="3"/>
        <v>27</v>
      </c>
      <c r="B42" s="91"/>
      <c r="C42" s="92"/>
      <c r="D42" s="92"/>
      <c r="E42" s="93"/>
      <c r="F42" s="94"/>
      <c r="G42" s="93">
        <f t="shared" si="5"/>
        <v>0</v>
      </c>
      <c r="H42" s="95">
        <f t="shared" si="5"/>
        <v>0</v>
      </c>
      <c r="I42" s="12" t="str">
        <f t="shared" si="2"/>
        <v>～</v>
      </c>
      <c r="J42" s="96"/>
      <c r="K42" s="94"/>
    </row>
    <row r="43" spans="1:11" ht="24.75" customHeight="1">
      <c r="A43" s="19">
        <f t="shared" si="3"/>
        <v>28</v>
      </c>
      <c r="B43" s="91"/>
      <c r="C43" s="92"/>
      <c r="D43" s="92"/>
      <c r="E43" s="93"/>
      <c r="F43" s="94"/>
      <c r="G43" s="93">
        <f t="shared" si="5"/>
        <v>0</v>
      </c>
      <c r="H43" s="95">
        <f t="shared" si="5"/>
        <v>0</v>
      </c>
      <c r="I43" s="12" t="str">
        <f t="shared" si="2"/>
        <v>～</v>
      </c>
      <c r="J43" s="96"/>
      <c r="K43" s="94"/>
    </row>
    <row r="44" spans="1:11" ht="24.75" customHeight="1">
      <c r="A44" s="19">
        <f t="shared" si="3"/>
        <v>29</v>
      </c>
      <c r="B44" s="91"/>
      <c r="C44" s="92"/>
      <c r="D44" s="92"/>
      <c r="E44" s="93"/>
      <c r="F44" s="94"/>
      <c r="G44" s="93">
        <f t="shared" si="5"/>
        <v>0</v>
      </c>
      <c r="H44" s="95">
        <f t="shared" si="5"/>
        <v>0</v>
      </c>
      <c r="I44" s="12" t="str">
        <f t="shared" si="2"/>
        <v>～</v>
      </c>
      <c r="J44" s="96"/>
      <c r="K44" s="94"/>
    </row>
    <row r="45" spans="1:11" ht="24.75" customHeight="1">
      <c r="A45" s="19">
        <f t="shared" si="3"/>
        <v>30</v>
      </c>
      <c r="B45" s="91"/>
      <c r="C45" s="92"/>
      <c r="D45" s="92"/>
      <c r="E45" s="93"/>
      <c r="F45" s="94"/>
      <c r="G45" s="93">
        <f t="shared" si="5"/>
        <v>0</v>
      </c>
      <c r="H45" s="95">
        <f t="shared" si="5"/>
        <v>0</v>
      </c>
      <c r="I45" s="12" t="str">
        <f t="shared" si="2"/>
        <v>～</v>
      </c>
      <c r="J45" s="96"/>
      <c r="K45" s="94"/>
    </row>
    <row r="46" ht="21" customHeight="1">
      <c r="A46" s="17" t="s">
        <v>77</v>
      </c>
    </row>
    <row r="47" spans="12:20" ht="13.5">
      <c r="L47" s="32"/>
      <c r="M47" s="32"/>
      <c r="N47" s="32"/>
      <c r="O47" s="32"/>
      <c r="P47" s="32"/>
      <c r="Q47" s="40"/>
      <c r="R47" s="32"/>
      <c r="S47" s="32"/>
      <c r="T47" s="32"/>
    </row>
    <row r="48" spans="17:19" ht="19.5" customHeight="1">
      <c r="Q48" s="17">
        <f aca="true" t="shared" si="6" ref="Q48:Q63">B16&amp;C16</f>
      </c>
      <c r="S48" s="41"/>
    </row>
    <row r="49" spans="13:19" ht="13.5" customHeight="1">
      <c r="M49" s="17" t="str">
        <f>'設定'!$G$23</f>
        <v>インフルエンザ</v>
      </c>
      <c r="N49" s="17">
        <f>B14&amp;C14</f>
      </c>
      <c r="P49" s="42">
        <v>1</v>
      </c>
      <c r="Q49" s="17">
        <f t="shared" si="6"/>
      </c>
      <c r="R49" s="43">
        <v>1</v>
      </c>
      <c r="S49" s="38">
        <v>1</v>
      </c>
    </row>
    <row r="50" spans="13:19" ht="13.5" customHeight="1">
      <c r="M50" s="17" t="str">
        <f>'設定'!$G$24</f>
        <v>百日咳</v>
      </c>
      <c r="N50" s="17">
        <f aca="true" t="shared" si="7" ref="N50:N63">B16&amp;C16</f>
      </c>
      <c r="P50" s="42">
        <v>2</v>
      </c>
      <c r="Q50" s="17">
        <f t="shared" si="6"/>
      </c>
      <c r="R50" s="43">
        <v>2</v>
      </c>
      <c r="S50" s="38">
        <v>2</v>
      </c>
    </row>
    <row r="51" spans="13:19" ht="13.5">
      <c r="M51" s="17" t="str">
        <f>'設定'!$G$25</f>
        <v>麻しん</v>
      </c>
      <c r="N51" s="17">
        <f t="shared" si="7"/>
      </c>
      <c r="P51" s="42">
        <v>3</v>
      </c>
      <c r="Q51" s="17">
        <f t="shared" si="6"/>
      </c>
      <c r="R51" s="43">
        <v>3</v>
      </c>
      <c r="S51" s="38">
        <v>3</v>
      </c>
    </row>
    <row r="52" spans="13:19" ht="13.5">
      <c r="M52" s="17" t="str">
        <f>'設定'!$G$26</f>
        <v>流行性耳下腺炎</v>
      </c>
      <c r="N52" s="17">
        <f t="shared" si="7"/>
      </c>
      <c r="P52" s="42">
        <v>4</v>
      </c>
      <c r="Q52" s="17">
        <f t="shared" si="6"/>
      </c>
      <c r="R52" s="43">
        <v>4</v>
      </c>
      <c r="S52" s="38">
        <v>4</v>
      </c>
    </row>
    <row r="53" spans="13:19" ht="13.5">
      <c r="M53" s="17" t="str">
        <f>'設定'!$G$27</f>
        <v>風しん</v>
      </c>
      <c r="N53" s="17">
        <f t="shared" si="7"/>
      </c>
      <c r="P53" s="42">
        <v>5</v>
      </c>
      <c r="Q53" s="17">
        <f t="shared" si="6"/>
      </c>
      <c r="R53" s="43">
        <v>5</v>
      </c>
      <c r="S53" s="38">
        <v>5</v>
      </c>
    </row>
    <row r="54" spans="13:19" ht="13.5">
      <c r="M54" s="17" t="str">
        <f>'設定'!$G$28</f>
        <v>水痘</v>
      </c>
      <c r="N54" s="17">
        <f t="shared" si="7"/>
      </c>
      <c r="P54" s="42">
        <v>6</v>
      </c>
      <c r="Q54" s="17">
        <f t="shared" si="6"/>
      </c>
      <c r="R54" s="43">
        <v>6</v>
      </c>
      <c r="S54" s="38">
        <v>6</v>
      </c>
    </row>
    <row r="55" spans="13:19" ht="13.5">
      <c r="M55" s="17" t="str">
        <f>'設定'!$G$29</f>
        <v>咽頭結膜熱
（アデノウィルス感染症）</v>
      </c>
      <c r="N55" s="17">
        <f t="shared" si="7"/>
      </c>
      <c r="Q55" s="17">
        <f t="shared" si="6"/>
      </c>
      <c r="R55" s="43">
        <v>7</v>
      </c>
      <c r="S55" s="38">
        <v>7</v>
      </c>
    </row>
    <row r="56" spans="13:19" ht="13.5">
      <c r="M56" s="17" t="str">
        <f>'設定'!$G$30</f>
        <v>結核</v>
      </c>
      <c r="N56" s="17">
        <f t="shared" si="7"/>
      </c>
      <c r="Q56" s="17">
        <f t="shared" si="6"/>
      </c>
      <c r="R56" s="43">
        <v>8</v>
      </c>
      <c r="S56" s="38">
        <v>8</v>
      </c>
    </row>
    <row r="57" spans="13:19" ht="13.5">
      <c r="M57" s="17" t="str">
        <f>'設定'!$G$31</f>
        <v>髄膜炎菌性髄膜炎</v>
      </c>
      <c r="N57" s="17">
        <f t="shared" si="7"/>
      </c>
      <c r="Q57" s="17">
        <f t="shared" si="6"/>
      </c>
      <c r="R57" s="43">
        <v>9</v>
      </c>
      <c r="S57" s="38">
        <v>9</v>
      </c>
    </row>
    <row r="58" spans="13:19" ht="13.5">
      <c r="M58" s="17" t="str">
        <f>'設定'!$G$32</f>
        <v>腸管出血性大腸菌感染症</v>
      </c>
      <c r="N58" s="17">
        <f t="shared" si="7"/>
      </c>
      <c r="Q58" s="17">
        <f t="shared" si="6"/>
      </c>
      <c r="R58" s="43">
        <v>10</v>
      </c>
      <c r="S58" s="38">
        <v>10</v>
      </c>
    </row>
    <row r="59" spans="13:19" ht="13.5">
      <c r="M59" s="17" t="str">
        <f>'設定'!$G$33</f>
        <v>流行性角結膜炎</v>
      </c>
      <c r="N59" s="17">
        <f t="shared" si="7"/>
      </c>
      <c r="Q59" s="17">
        <f t="shared" si="6"/>
      </c>
      <c r="R59" s="43">
        <v>11</v>
      </c>
      <c r="S59" s="38">
        <v>11</v>
      </c>
    </row>
    <row r="60" spans="13:19" ht="13.5">
      <c r="M60" s="17" t="str">
        <f>'設定'!$G$34</f>
        <v>急性出血性結膜炎</v>
      </c>
      <c r="N60" s="17">
        <f t="shared" si="7"/>
      </c>
      <c r="Q60" s="17">
        <f t="shared" si="6"/>
      </c>
      <c r="R60" s="43">
        <v>12</v>
      </c>
      <c r="S60" s="38">
        <v>12</v>
      </c>
    </row>
    <row r="61" spans="13:19" ht="13.5">
      <c r="M61" s="17" t="str">
        <f>'設定'!$G$35</f>
        <v>新型コロナウイルス感染症</v>
      </c>
      <c r="N61" s="17">
        <f t="shared" si="7"/>
      </c>
      <c r="Q61" s="17">
        <f t="shared" si="6"/>
      </c>
      <c r="S61" s="38">
        <v>13</v>
      </c>
    </row>
    <row r="62" spans="13:19" ht="13.5">
      <c r="M62" s="17" t="str">
        <f>'設定'!$G$36</f>
        <v>濃厚接触者</v>
      </c>
      <c r="N62" s="17">
        <f t="shared" si="7"/>
      </c>
      <c r="Q62" s="17">
        <f t="shared" si="6"/>
      </c>
      <c r="S62" s="38">
        <v>14</v>
      </c>
    </row>
    <row r="63" spans="13:19" ht="13.5">
      <c r="M63" s="17" t="str">
        <f>'設定'!$G$37</f>
        <v>発熱等による</v>
      </c>
      <c r="N63" s="17">
        <f t="shared" si="7"/>
      </c>
      <c r="Q63" s="17">
        <f t="shared" si="6"/>
      </c>
      <c r="S63" s="38">
        <v>15</v>
      </c>
    </row>
    <row r="64" spans="13:19" ht="13.5">
      <c r="M64" s="17" t="str">
        <f>'設定'!$G$38</f>
        <v>家族のかぜ症状による</v>
      </c>
      <c r="S64" s="38"/>
    </row>
    <row r="65" spans="13:19" ht="13.5">
      <c r="M65" s="17" t="str">
        <f>'設定'!$G$39</f>
        <v>その他</v>
      </c>
      <c r="S65" s="38"/>
    </row>
    <row r="66" spans="13:19" ht="13.5">
      <c r="M66" s="17" t="str">
        <f>'設定'!$G$40</f>
        <v>溶連菌感染症</v>
      </c>
      <c r="S66" s="38"/>
    </row>
    <row r="67" spans="13:19" ht="13.5">
      <c r="M67" s="17" t="str">
        <f>'設定'!$G$41</f>
        <v>マイコプラズマ肺炎</v>
      </c>
      <c r="S67" s="38"/>
    </row>
    <row r="68" spans="13:19" ht="13.5">
      <c r="M68" s="17" t="str">
        <f>'設定'!$G$42</f>
        <v>感染性胃腸炎</v>
      </c>
      <c r="S68" s="38"/>
    </row>
    <row r="69" spans="13:19" ht="13.5">
      <c r="M69" s="17">
        <f>'設定'!$C$23</f>
        <v>0</v>
      </c>
      <c r="N69" s="17">
        <f>B30&amp;C30</f>
      </c>
      <c r="Q69" s="17">
        <f aca="true" t="shared" si="8" ref="Q69:Q82">B32&amp;C32</f>
      </c>
      <c r="S69" s="38">
        <v>16</v>
      </c>
    </row>
    <row r="70" spans="13:19" ht="13.5">
      <c r="M70" s="17">
        <f>'設定'!$C$24</f>
        <v>0</v>
      </c>
      <c r="N70" s="17">
        <f>B31&amp;C31</f>
      </c>
      <c r="Q70" s="17">
        <f t="shared" si="8"/>
      </c>
      <c r="S70" s="38">
        <v>17</v>
      </c>
    </row>
    <row r="71" spans="13:19" ht="13.5">
      <c r="M71" s="17">
        <f>'設定'!$C$25</f>
        <v>0</v>
      </c>
      <c r="N71" s="17">
        <f>B32&amp;C32</f>
      </c>
      <c r="Q71" s="17">
        <f t="shared" si="8"/>
      </c>
      <c r="S71" s="38">
        <v>18</v>
      </c>
    </row>
    <row r="72" spans="14:19" ht="13.5">
      <c r="N72" s="17">
        <f>B33&amp;C33</f>
      </c>
      <c r="Q72" s="17">
        <f t="shared" si="8"/>
      </c>
      <c r="S72" s="38">
        <v>19</v>
      </c>
    </row>
    <row r="73" spans="17:19" ht="13.5">
      <c r="Q73" s="17">
        <f t="shared" si="8"/>
      </c>
      <c r="S73" s="38">
        <v>20</v>
      </c>
    </row>
    <row r="74" spans="17:19" ht="13.5">
      <c r="Q74" s="17">
        <f t="shared" si="8"/>
      </c>
      <c r="S74" s="38">
        <v>21</v>
      </c>
    </row>
    <row r="75" spans="14:19" ht="13.5">
      <c r="N75" s="17">
        <f aca="true" t="shared" si="9" ref="N75:N81">B41&amp;C41</f>
      </c>
      <c r="Q75" s="17">
        <f t="shared" si="8"/>
      </c>
      <c r="S75" s="38">
        <v>22</v>
      </c>
    </row>
    <row r="76" spans="14:19" ht="13.5">
      <c r="N76" s="17">
        <f t="shared" si="9"/>
      </c>
      <c r="Q76" s="17">
        <f t="shared" si="8"/>
      </c>
      <c r="S76" s="38">
        <v>23</v>
      </c>
    </row>
    <row r="77" spans="14:19" ht="13.5">
      <c r="N77" s="17">
        <f t="shared" si="9"/>
      </c>
      <c r="Q77" s="17">
        <f t="shared" si="8"/>
      </c>
      <c r="S77" s="38">
        <v>24</v>
      </c>
    </row>
    <row r="78" spans="14:19" ht="13.5">
      <c r="N78" s="17">
        <f t="shared" si="9"/>
      </c>
      <c r="Q78" s="17">
        <f t="shared" si="8"/>
      </c>
      <c r="S78" s="38">
        <v>25</v>
      </c>
    </row>
    <row r="79" spans="14:19" ht="13.5">
      <c r="N79" s="17">
        <f t="shared" si="9"/>
      </c>
      <c r="Q79" s="17">
        <f t="shared" si="8"/>
      </c>
      <c r="S79" s="38">
        <v>26</v>
      </c>
    </row>
    <row r="80" spans="14:19" ht="13.5">
      <c r="N80" s="17">
        <f t="shared" si="9"/>
      </c>
      <c r="Q80" s="17">
        <f t="shared" si="8"/>
      </c>
      <c r="S80" s="38">
        <v>27</v>
      </c>
    </row>
    <row r="81" spans="14:19" ht="13.5">
      <c r="N81" s="17">
        <f t="shared" si="9"/>
      </c>
      <c r="Q81" s="17">
        <f t="shared" si="8"/>
      </c>
      <c r="S81" s="38">
        <v>28</v>
      </c>
    </row>
    <row r="82" spans="14:19" ht="13.5">
      <c r="N82" s="17">
        <f aca="true" t="shared" si="10" ref="N82:N98">B47&amp;C47</f>
      </c>
      <c r="P82" s="42"/>
      <c r="Q82" s="17">
        <f t="shared" si="8"/>
      </c>
      <c r="S82" s="38">
        <v>29</v>
      </c>
    </row>
    <row r="83" spans="14:19" ht="13.5">
      <c r="N83" s="17">
        <f t="shared" si="10"/>
      </c>
      <c r="P83" s="42"/>
      <c r="S83" s="38">
        <v>30</v>
      </c>
    </row>
    <row r="84" spans="14:19" ht="13.5">
      <c r="N84" s="17">
        <f t="shared" si="10"/>
      </c>
      <c r="P84" s="42"/>
      <c r="S84" s="38">
        <v>31</v>
      </c>
    </row>
    <row r="85" ht="13.5">
      <c r="N85" s="17">
        <f t="shared" si="10"/>
      </c>
    </row>
    <row r="86" ht="13.5">
      <c r="N86" s="17">
        <f t="shared" si="10"/>
      </c>
    </row>
    <row r="87" ht="13.5">
      <c r="N87" s="17">
        <f t="shared" si="10"/>
      </c>
    </row>
    <row r="88" ht="13.5">
      <c r="N88" s="17">
        <f t="shared" si="10"/>
      </c>
    </row>
    <row r="89" ht="13.5">
      <c r="N89" s="17">
        <f t="shared" si="10"/>
      </c>
    </row>
    <row r="90" ht="13.5">
      <c r="N90" s="17">
        <f t="shared" si="10"/>
      </c>
    </row>
    <row r="91" ht="13.5">
      <c r="N91" s="17">
        <f t="shared" si="10"/>
      </c>
    </row>
    <row r="92" ht="13.5">
      <c r="N92" s="17">
        <f t="shared" si="10"/>
      </c>
    </row>
    <row r="93" ht="13.5">
      <c r="N93" s="17">
        <f t="shared" si="10"/>
      </c>
    </row>
    <row r="94" ht="13.5">
      <c r="N94" s="17">
        <f t="shared" si="10"/>
      </c>
    </row>
    <row r="95" ht="13.5">
      <c r="N95" s="17">
        <f t="shared" si="10"/>
      </c>
    </row>
    <row r="96" ht="13.5">
      <c r="N96" s="17">
        <f t="shared" si="10"/>
      </c>
    </row>
    <row r="97" ht="13.5">
      <c r="N97" s="17">
        <f t="shared" si="10"/>
      </c>
    </row>
    <row r="98" ht="13.5">
      <c r="N98" s="17">
        <f t="shared" si="10"/>
      </c>
    </row>
    <row r="99" ht="13.5">
      <c r="N99" s="17">
        <f>B69&amp;C69</f>
      </c>
    </row>
    <row r="100" ht="13.5">
      <c r="N100" s="17">
        <f>B70&amp;C70</f>
      </c>
    </row>
  </sheetData>
  <sheetProtection sheet="1"/>
  <mergeCells count="5">
    <mergeCell ref="G15:K15"/>
    <mergeCell ref="A11:K11"/>
    <mergeCell ref="E15:F15"/>
    <mergeCell ref="H4:K4"/>
    <mergeCell ref="G8:K8"/>
  </mergeCells>
  <dataValidations count="4">
    <dataValidation type="list" allowBlank="1" showInputMessage="1" showErrorMessage="1" errorTitle="直接入力無効" error="リストの中から選んでください" sqref="C16:C45">
      <formula1>$P$48:$P$54</formula1>
    </dataValidation>
    <dataValidation type="list" allowBlank="1" showInputMessage="1" showErrorMessage="1" sqref="E16:E45 J16:J45 G16:G45">
      <formula1>$R$48:$R$60</formula1>
    </dataValidation>
    <dataValidation type="list" allowBlank="1" showInputMessage="1" showErrorMessage="1" sqref="F16:F45 H16:H45 K16:K45">
      <formula1>$S$48:$S$84</formula1>
    </dataValidation>
    <dataValidation type="list" allowBlank="1" showInputMessage="1" showErrorMessage="1" errorTitle="直接入力無効" error="リストの中から選んでください" sqref="B16:B45">
      <formula1>$M$49:$M$71</formula1>
    </dataValidation>
  </dataValidations>
  <printOptions/>
  <pageMargins left="0.7874015748031497" right="0.6299212598425197" top="0.6692913385826772" bottom="0.6692913385826772" header="0.5118110236220472" footer="0.5118110236220472"/>
  <pageSetup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1"/>
  <sheetViews>
    <sheetView zoomScaleSheetLayoutView="100" zoomScalePageLayoutView="0" workbookViewId="0" topLeftCell="A1">
      <selection activeCell="L1" sqref="L1:T16384"/>
    </sheetView>
  </sheetViews>
  <sheetFormatPr defaultColWidth="9.00390625" defaultRowHeight="13.5"/>
  <cols>
    <col min="1" max="1" width="4.625" style="1" customWidth="1"/>
    <col min="2" max="2" width="23.375" style="1" customWidth="1"/>
    <col min="3" max="3" width="8.375" style="1" customWidth="1"/>
    <col min="4" max="4" width="8.125" style="1" customWidth="1"/>
    <col min="5" max="5" width="7.375" style="1" customWidth="1"/>
    <col min="6" max="6" width="7.50390625" style="1" customWidth="1"/>
    <col min="7" max="7" width="5.625" style="11" customWidth="1"/>
    <col min="8" max="8" width="5.50390625" style="1" customWidth="1"/>
    <col min="9" max="9" width="3.875" style="1" customWidth="1"/>
    <col min="10" max="10" width="6.125" style="11" customWidth="1"/>
    <col min="11" max="11" width="5.375" style="1" customWidth="1"/>
    <col min="12" max="12" width="15.375" style="1" hidden="1" customWidth="1"/>
    <col min="13" max="20" width="7.50390625" style="1" hidden="1" customWidth="1"/>
    <col min="21" max="26" width="7.50390625" style="1" customWidth="1"/>
    <col min="27" max="16384" width="9.00390625" style="1" customWidth="1"/>
  </cols>
  <sheetData>
    <row r="1" spans="1:10" ht="18" customHeight="1">
      <c r="A1" s="4" t="s">
        <v>17</v>
      </c>
      <c r="B1" s="4"/>
      <c r="C1" s="4"/>
      <c r="D1" s="4"/>
      <c r="E1" s="4"/>
      <c r="F1" s="4"/>
      <c r="G1" s="5"/>
      <c r="H1" s="4"/>
      <c r="I1" s="4"/>
      <c r="J1" s="5" t="s">
        <v>18</v>
      </c>
    </row>
    <row r="2" spans="1:11" ht="13.5">
      <c r="A2" s="4"/>
      <c r="B2" s="4"/>
      <c r="C2" s="4"/>
      <c r="D2" s="4"/>
      <c r="E2" s="4"/>
      <c r="F2" s="4"/>
      <c r="G2" s="5"/>
      <c r="H2" s="4"/>
      <c r="I2" s="4"/>
      <c r="J2" s="5"/>
      <c r="K2" s="4"/>
    </row>
    <row r="3" spans="1:11" ht="21" customHeight="1">
      <c r="A3" s="4"/>
      <c r="B3" s="4"/>
      <c r="C3" s="4"/>
      <c r="D3" s="4"/>
      <c r="E3" s="4"/>
      <c r="F3" s="4"/>
      <c r="G3" s="5"/>
      <c r="H3" s="4"/>
      <c r="I3" s="4"/>
      <c r="J3" s="5"/>
      <c r="K3" s="4"/>
    </row>
    <row r="4" spans="1:11" s="2" customFormat="1" ht="39.75" customHeight="1">
      <c r="A4" s="6" t="s">
        <v>11</v>
      </c>
      <c r="B4" s="15" t="s">
        <v>1</v>
      </c>
      <c r="C4" s="19" t="s">
        <v>5</v>
      </c>
      <c r="D4" s="19" t="s">
        <v>6</v>
      </c>
      <c r="E4" s="133" t="s">
        <v>19</v>
      </c>
      <c r="F4" s="135"/>
      <c r="G4" s="133" t="s">
        <v>2</v>
      </c>
      <c r="H4" s="134"/>
      <c r="I4" s="134"/>
      <c r="J4" s="134"/>
      <c r="K4" s="135"/>
    </row>
    <row r="5" spans="1:11" ht="24.75" customHeight="1">
      <c r="A5" s="6">
        <v>26</v>
      </c>
      <c r="B5" s="47"/>
      <c r="C5" s="47"/>
      <c r="D5" s="47"/>
      <c r="E5" s="48"/>
      <c r="F5" s="46"/>
      <c r="G5" s="48">
        <f>E5</f>
        <v>0</v>
      </c>
      <c r="H5" s="33">
        <f>F5</f>
        <v>0</v>
      </c>
      <c r="I5" s="25" t="str">
        <f aca="true" t="shared" si="0" ref="I5:I30">IF(G5="","","～")</f>
        <v>～</v>
      </c>
      <c r="J5" s="45"/>
      <c r="K5" s="46"/>
    </row>
    <row r="6" spans="1:11" ht="24.75" customHeight="1">
      <c r="A6" s="6">
        <f aca="true" t="shared" si="1" ref="A6:A29">A5+1</f>
        <v>27</v>
      </c>
      <c r="B6" s="47"/>
      <c r="C6" s="47"/>
      <c r="D6" s="47"/>
      <c r="E6" s="48"/>
      <c r="F6" s="46"/>
      <c r="G6" s="48">
        <f aca="true" t="shared" si="2" ref="G6:G29">E6</f>
        <v>0</v>
      </c>
      <c r="H6" s="33">
        <f aca="true" t="shared" si="3" ref="H6:H29">F6</f>
        <v>0</v>
      </c>
      <c r="I6" s="25" t="str">
        <f t="shared" si="0"/>
        <v>～</v>
      </c>
      <c r="J6" s="45"/>
      <c r="K6" s="46"/>
    </row>
    <row r="7" spans="1:11" ht="24.75" customHeight="1">
      <c r="A7" s="6">
        <f t="shared" si="1"/>
        <v>28</v>
      </c>
      <c r="B7" s="47"/>
      <c r="C7" s="47"/>
      <c r="D7" s="47"/>
      <c r="E7" s="48"/>
      <c r="F7" s="46"/>
      <c r="G7" s="48">
        <f t="shared" si="2"/>
        <v>0</v>
      </c>
      <c r="H7" s="33">
        <f t="shared" si="3"/>
        <v>0</v>
      </c>
      <c r="I7" s="25" t="str">
        <f t="shared" si="0"/>
        <v>～</v>
      </c>
      <c r="J7" s="45"/>
      <c r="K7" s="46"/>
    </row>
    <row r="8" spans="1:24" ht="24.75" customHeight="1">
      <c r="A8" s="6">
        <f t="shared" si="1"/>
        <v>29</v>
      </c>
      <c r="B8" s="47"/>
      <c r="C8" s="47"/>
      <c r="D8" s="47"/>
      <c r="E8" s="48"/>
      <c r="F8" s="46"/>
      <c r="G8" s="48">
        <f t="shared" si="2"/>
        <v>0</v>
      </c>
      <c r="H8" s="33">
        <f t="shared" si="3"/>
        <v>0</v>
      </c>
      <c r="I8" s="25" t="str">
        <f t="shared" si="0"/>
        <v>～</v>
      </c>
      <c r="J8" s="45"/>
      <c r="K8" s="46"/>
      <c r="U8" s="13"/>
      <c r="V8" s="13"/>
      <c r="W8" s="13"/>
      <c r="X8" s="13"/>
    </row>
    <row r="9" spans="1:11" ht="24.75" customHeight="1">
      <c r="A9" s="6">
        <f t="shared" si="1"/>
        <v>30</v>
      </c>
      <c r="B9" s="47"/>
      <c r="C9" s="47"/>
      <c r="D9" s="47"/>
      <c r="E9" s="48"/>
      <c r="F9" s="46"/>
      <c r="G9" s="48">
        <f t="shared" si="2"/>
        <v>0</v>
      </c>
      <c r="H9" s="33">
        <f t="shared" si="3"/>
        <v>0</v>
      </c>
      <c r="I9" s="25" t="str">
        <f t="shared" si="0"/>
        <v>～</v>
      </c>
      <c r="J9" s="45"/>
      <c r="K9" s="46"/>
    </row>
    <row r="10" spans="1:31" ht="24.75" customHeight="1">
      <c r="A10" s="6">
        <f t="shared" si="1"/>
        <v>31</v>
      </c>
      <c r="B10" s="47"/>
      <c r="C10" s="47"/>
      <c r="D10" s="47"/>
      <c r="E10" s="48"/>
      <c r="F10" s="46"/>
      <c r="G10" s="48">
        <f t="shared" si="2"/>
        <v>0</v>
      </c>
      <c r="H10" s="33">
        <f t="shared" si="3"/>
        <v>0</v>
      </c>
      <c r="I10" s="25" t="str">
        <f t="shared" si="0"/>
        <v>～</v>
      </c>
      <c r="J10" s="45"/>
      <c r="K10" s="46"/>
      <c r="U10" s="11"/>
      <c r="X10" s="11"/>
      <c r="AE10" s="9"/>
    </row>
    <row r="11" spans="1:31" ht="24.75" customHeight="1">
      <c r="A11" s="6">
        <f t="shared" si="1"/>
        <v>32</v>
      </c>
      <c r="B11" s="47"/>
      <c r="C11" s="47"/>
      <c r="D11" s="47"/>
      <c r="E11" s="48"/>
      <c r="F11" s="46"/>
      <c r="G11" s="48">
        <f t="shared" si="2"/>
        <v>0</v>
      </c>
      <c r="H11" s="33">
        <f t="shared" si="3"/>
        <v>0</v>
      </c>
      <c r="I11" s="25" t="str">
        <f t="shared" si="0"/>
        <v>～</v>
      </c>
      <c r="J11" s="45"/>
      <c r="K11" s="46"/>
      <c r="U11" s="11"/>
      <c r="X11" s="11"/>
      <c r="AE11" s="9"/>
    </row>
    <row r="12" spans="1:11" ht="24.75" customHeight="1">
      <c r="A12" s="6">
        <f t="shared" si="1"/>
        <v>33</v>
      </c>
      <c r="B12" s="47"/>
      <c r="C12" s="47"/>
      <c r="D12" s="47"/>
      <c r="E12" s="48"/>
      <c r="F12" s="46"/>
      <c r="G12" s="48">
        <f t="shared" si="2"/>
        <v>0</v>
      </c>
      <c r="H12" s="33">
        <f t="shared" si="3"/>
        <v>0</v>
      </c>
      <c r="I12" s="25" t="str">
        <f t="shared" si="0"/>
        <v>～</v>
      </c>
      <c r="J12" s="45"/>
      <c r="K12" s="46"/>
    </row>
    <row r="13" spans="1:11" ht="24.75" customHeight="1">
      <c r="A13" s="6">
        <f t="shared" si="1"/>
        <v>34</v>
      </c>
      <c r="B13" s="47"/>
      <c r="C13" s="47"/>
      <c r="D13" s="47"/>
      <c r="E13" s="48"/>
      <c r="F13" s="46"/>
      <c r="G13" s="48">
        <f t="shared" si="2"/>
        <v>0</v>
      </c>
      <c r="H13" s="33">
        <f t="shared" si="3"/>
        <v>0</v>
      </c>
      <c r="I13" s="25" t="str">
        <f t="shared" si="0"/>
        <v>～</v>
      </c>
      <c r="J13" s="45"/>
      <c r="K13" s="46"/>
    </row>
    <row r="14" spans="1:11" ht="24.75" customHeight="1">
      <c r="A14" s="6">
        <f t="shared" si="1"/>
        <v>35</v>
      </c>
      <c r="B14" s="47"/>
      <c r="C14" s="47"/>
      <c r="D14" s="47"/>
      <c r="E14" s="48"/>
      <c r="F14" s="46"/>
      <c r="G14" s="48">
        <f t="shared" si="2"/>
        <v>0</v>
      </c>
      <c r="H14" s="33">
        <f t="shared" si="3"/>
        <v>0</v>
      </c>
      <c r="I14" s="25" t="str">
        <f t="shared" si="0"/>
        <v>～</v>
      </c>
      <c r="J14" s="45"/>
      <c r="K14" s="46"/>
    </row>
    <row r="15" spans="1:11" ht="24.75" customHeight="1">
      <c r="A15" s="6">
        <f t="shared" si="1"/>
        <v>36</v>
      </c>
      <c r="B15" s="47"/>
      <c r="C15" s="47"/>
      <c r="D15" s="47"/>
      <c r="E15" s="48"/>
      <c r="F15" s="46"/>
      <c r="G15" s="48">
        <f t="shared" si="2"/>
        <v>0</v>
      </c>
      <c r="H15" s="33">
        <f t="shared" si="3"/>
        <v>0</v>
      </c>
      <c r="I15" s="25" t="str">
        <f t="shared" si="0"/>
        <v>～</v>
      </c>
      <c r="J15" s="45"/>
      <c r="K15" s="46"/>
    </row>
    <row r="16" spans="1:11" ht="24.75" customHeight="1">
      <c r="A16" s="6">
        <f t="shared" si="1"/>
        <v>37</v>
      </c>
      <c r="B16" s="47"/>
      <c r="C16" s="47"/>
      <c r="D16" s="47"/>
      <c r="E16" s="48"/>
      <c r="F16" s="46"/>
      <c r="G16" s="48">
        <f t="shared" si="2"/>
        <v>0</v>
      </c>
      <c r="H16" s="33">
        <f t="shared" si="3"/>
        <v>0</v>
      </c>
      <c r="I16" s="25" t="str">
        <f t="shared" si="0"/>
        <v>～</v>
      </c>
      <c r="J16" s="45"/>
      <c r="K16" s="46"/>
    </row>
    <row r="17" spans="1:11" ht="24.75" customHeight="1">
      <c r="A17" s="6">
        <f t="shared" si="1"/>
        <v>38</v>
      </c>
      <c r="B17" s="47"/>
      <c r="C17" s="47"/>
      <c r="D17" s="47"/>
      <c r="E17" s="48"/>
      <c r="F17" s="46"/>
      <c r="G17" s="48">
        <f t="shared" si="2"/>
        <v>0</v>
      </c>
      <c r="H17" s="33">
        <f t="shared" si="3"/>
        <v>0</v>
      </c>
      <c r="I17" s="25" t="str">
        <f t="shared" si="0"/>
        <v>～</v>
      </c>
      <c r="J17" s="45"/>
      <c r="K17" s="46"/>
    </row>
    <row r="18" spans="1:11" ht="24.75" customHeight="1">
      <c r="A18" s="6">
        <f t="shared" si="1"/>
        <v>39</v>
      </c>
      <c r="B18" s="47"/>
      <c r="C18" s="47"/>
      <c r="D18" s="47"/>
      <c r="E18" s="48"/>
      <c r="F18" s="46"/>
      <c r="G18" s="48">
        <f t="shared" si="2"/>
        <v>0</v>
      </c>
      <c r="H18" s="33">
        <f t="shared" si="3"/>
        <v>0</v>
      </c>
      <c r="I18" s="25" t="str">
        <f t="shared" si="0"/>
        <v>～</v>
      </c>
      <c r="J18" s="45"/>
      <c r="K18" s="46"/>
    </row>
    <row r="19" spans="1:11" ht="24.75" customHeight="1">
      <c r="A19" s="6">
        <f t="shared" si="1"/>
        <v>40</v>
      </c>
      <c r="B19" s="47"/>
      <c r="C19" s="47"/>
      <c r="D19" s="47"/>
      <c r="E19" s="48"/>
      <c r="F19" s="46"/>
      <c r="G19" s="48">
        <f t="shared" si="2"/>
        <v>0</v>
      </c>
      <c r="H19" s="33">
        <f t="shared" si="3"/>
        <v>0</v>
      </c>
      <c r="I19" s="25" t="str">
        <f t="shared" si="0"/>
        <v>～</v>
      </c>
      <c r="J19" s="45"/>
      <c r="K19" s="46"/>
    </row>
    <row r="20" spans="1:11" ht="24.75" customHeight="1">
      <c r="A20" s="6">
        <f t="shared" si="1"/>
        <v>41</v>
      </c>
      <c r="B20" s="47"/>
      <c r="C20" s="47"/>
      <c r="D20" s="47"/>
      <c r="E20" s="48"/>
      <c r="F20" s="46"/>
      <c r="G20" s="48">
        <f t="shared" si="2"/>
        <v>0</v>
      </c>
      <c r="H20" s="33">
        <f t="shared" si="3"/>
        <v>0</v>
      </c>
      <c r="I20" s="25" t="str">
        <f t="shared" si="0"/>
        <v>～</v>
      </c>
      <c r="J20" s="45"/>
      <c r="K20" s="46"/>
    </row>
    <row r="21" spans="1:11" ht="24.75" customHeight="1">
      <c r="A21" s="6">
        <f t="shared" si="1"/>
        <v>42</v>
      </c>
      <c r="B21" s="47"/>
      <c r="C21" s="47"/>
      <c r="D21" s="47"/>
      <c r="E21" s="48"/>
      <c r="F21" s="46"/>
      <c r="G21" s="48">
        <f t="shared" si="2"/>
        <v>0</v>
      </c>
      <c r="H21" s="33">
        <f t="shared" si="3"/>
        <v>0</v>
      </c>
      <c r="I21" s="25" t="str">
        <f t="shared" si="0"/>
        <v>～</v>
      </c>
      <c r="J21" s="45"/>
      <c r="K21" s="46"/>
    </row>
    <row r="22" spans="1:11" ht="24.75" customHeight="1">
      <c r="A22" s="6">
        <f>A21+1</f>
        <v>43</v>
      </c>
      <c r="B22" s="47"/>
      <c r="C22" s="47"/>
      <c r="D22" s="47"/>
      <c r="E22" s="48"/>
      <c r="F22" s="46"/>
      <c r="G22" s="48">
        <f t="shared" si="2"/>
        <v>0</v>
      </c>
      <c r="H22" s="33">
        <f t="shared" si="3"/>
        <v>0</v>
      </c>
      <c r="I22" s="25" t="str">
        <f t="shared" si="0"/>
        <v>～</v>
      </c>
      <c r="J22" s="45"/>
      <c r="K22" s="46"/>
    </row>
    <row r="23" spans="1:11" ht="24.75" customHeight="1">
      <c r="A23" s="6">
        <f t="shared" si="1"/>
        <v>44</v>
      </c>
      <c r="B23" s="47"/>
      <c r="C23" s="47"/>
      <c r="D23" s="47"/>
      <c r="E23" s="48"/>
      <c r="F23" s="46"/>
      <c r="G23" s="48">
        <f t="shared" si="2"/>
        <v>0</v>
      </c>
      <c r="H23" s="33">
        <f t="shared" si="3"/>
        <v>0</v>
      </c>
      <c r="I23" s="25" t="str">
        <f t="shared" si="0"/>
        <v>～</v>
      </c>
      <c r="J23" s="45"/>
      <c r="K23" s="46"/>
    </row>
    <row r="24" spans="1:11" ht="24.75" customHeight="1">
      <c r="A24" s="6">
        <f t="shared" si="1"/>
        <v>45</v>
      </c>
      <c r="B24" s="47"/>
      <c r="C24" s="47"/>
      <c r="D24" s="47"/>
      <c r="E24" s="48"/>
      <c r="F24" s="46"/>
      <c r="G24" s="48">
        <f t="shared" si="2"/>
        <v>0</v>
      </c>
      <c r="H24" s="33">
        <f t="shared" si="3"/>
        <v>0</v>
      </c>
      <c r="I24" s="25" t="str">
        <f t="shared" si="0"/>
        <v>～</v>
      </c>
      <c r="J24" s="45"/>
      <c r="K24" s="46"/>
    </row>
    <row r="25" spans="1:11" ht="24.75" customHeight="1">
      <c r="A25" s="6">
        <f t="shared" si="1"/>
        <v>46</v>
      </c>
      <c r="B25" s="47"/>
      <c r="C25" s="47"/>
      <c r="D25" s="47"/>
      <c r="E25" s="48"/>
      <c r="F25" s="46"/>
      <c r="G25" s="48">
        <f t="shared" si="2"/>
        <v>0</v>
      </c>
      <c r="H25" s="33">
        <f t="shared" si="3"/>
        <v>0</v>
      </c>
      <c r="I25" s="25" t="str">
        <f t="shared" si="0"/>
        <v>～</v>
      </c>
      <c r="J25" s="45"/>
      <c r="K25" s="46"/>
    </row>
    <row r="26" spans="1:11" ht="24.75" customHeight="1">
      <c r="A26" s="6">
        <f t="shared" si="1"/>
        <v>47</v>
      </c>
      <c r="B26" s="47"/>
      <c r="C26" s="47"/>
      <c r="D26" s="47"/>
      <c r="E26" s="48"/>
      <c r="F26" s="46"/>
      <c r="G26" s="48">
        <f t="shared" si="2"/>
        <v>0</v>
      </c>
      <c r="H26" s="33">
        <f t="shared" si="3"/>
        <v>0</v>
      </c>
      <c r="I26" s="25" t="str">
        <f t="shared" si="0"/>
        <v>～</v>
      </c>
      <c r="J26" s="45"/>
      <c r="K26" s="46"/>
    </row>
    <row r="27" spans="1:11" ht="24.75" customHeight="1">
      <c r="A27" s="6">
        <f t="shared" si="1"/>
        <v>48</v>
      </c>
      <c r="B27" s="47"/>
      <c r="C27" s="47"/>
      <c r="D27" s="47"/>
      <c r="E27" s="48"/>
      <c r="F27" s="46"/>
      <c r="G27" s="48">
        <f t="shared" si="2"/>
        <v>0</v>
      </c>
      <c r="H27" s="33">
        <f t="shared" si="3"/>
        <v>0</v>
      </c>
      <c r="I27" s="25" t="str">
        <f t="shared" si="0"/>
        <v>～</v>
      </c>
      <c r="J27" s="45"/>
      <c r="K27" s="46"/>
    </row>
    <row r="28" spans="1:11" ht="24.75" customHeight="1">
      <c r="A28" s="6">
        <f t="shared" si="1"/>
        <v>49</v>
      </c>
      <c r="B28" s="47"/>
      <c r="C28" s="47"/>
      <c r="D28" s="47"/>
      <c r="E28" s="48"/>
      <c r="F28" s="46"/>
      <c r="G28" s="48">
        <f t="shared" si="2"/>
        <v>0</v>
      </c>
      <c r="H28" s="33">
        <f t="shared" si="3"/>
        <v>0</v>
      </c>
      <c r="I28" s="25" t="str">
        <f t="shared" si="0"/>
        <v>～</v>
      </c>
      <c r="J28" s="45"/>
      <c r="K28" s="46"/>
    </row>
    <row r="29" spans="1:11" ht="24.75" customHeight="1">
      <c r="A29" s="6">
        <f t="shared" si="1"/>
        <v>50</v>
      </c>
      <c r="B29" s="47"/>
      <c r="C29" s="47"/>
      <c r="D29" s="47"/>
      <c r="E29" s="48"/>
      <c r="F29" s="46"/>
      <c r="G29" s="48">
        <f t="shared" si="2"/>
        <v>0</v>
      </c>
      <c r="H29" s="33">
        <f t="shared" si="3"/>
        <v>0</v>
      </c>
      <c r="I29" s="25" t="str">
        <f t="shared" si="0"/>
        <v>～</v>
      </c>
      <c r="J29" s="45"/>
      <c r="K29" s="46"/>
    </row>
    <row r="30" spans="1:11" ht="21" customHeight="1">
      <c r="A30" s="4" t="s">
        <v>7</v>
      </c>
      <c r="B30" s="4"/>
      <c r="C30" s="4"/>
      <c r="D30" s="4"/>
      <c r="E30" s="4"/>
      <c r="F30" s="4"/>
      <c r="G30" s="5">
        <f>SUM(D5:D29)</f>
        <v>0</v>
      </c>
      <c r="H30" s="4"/>
      <c r="I30" s="4" t="str">
        <f t="shared" si="0"/>
        <v>～</v>
      </c>
      <c r="J30" s="5"/>
      <c r="K30" s="4"/>
    </row>
    <row r="31" spans="1:20" ht="13.5">
      <c r="A31" s="4"/>
      <c r="B31" s="4"/>
      <c r="C31" s="4"/>
      <c r="D31" s="4"/>
      <c r="E31" s="4"/>
      <c r="F31" s="4"/>
      <c r="G31" s="5"/>
      <c r="H31" s="4"/>
      <c r="I31" s="4"/>
      <c r="J31" s="5"/>
      <c r="K31" s="4"/>
      <c r="T31" s="8"/>
    </row>
    <row r="32" spans="12:20" ht="19.5" customHeight="1">
      <c r="L32" s="4"/>
      <c r="R32" s="3">
        <v>1</v>
      </c>
      <c r="S32" s="10">
        <v>1</v>
      </c>
      <c r="T32" s="9">
        <v>1</v>
      </c>
    </row>
    <row r="33" spans="12:20" ht="19.5" customHeight="1">
      <c r="L33" s="4"/>
      <c r="R33" s="3">
        <v>2</v>
      </c>
      <c r="S33" s="10">
        <v>2</v>
      </c>
      <c r="T33" s="9">
        <v>2</v>
      </c>
    </row>
    <row r="34" spans="13:20" ht="19.5" customHeight="1">
      <c r="M34" s="2"/>
      <c r="N34" s="2"/>
      <c r="O34" s="2"/>
      <c r="P34" s="2"/>
      <c r="Q34" s="2"/>
      <c r="R34" s="3">
        <v>3</v>
      </c>
      <c r="S34" s="10">
        <v>3</v>
      </c>
      <c r="T34" s="9">
        <v>3</v>
      </c>
    </row>
    <row r="35" spans="12:20" ht="13.5">
      <c r="L35" s="1" t="str">
        <f>'設定'!$G$23</f>
        <v>インフルエンザ</v>
      </c>
      <c r="N35" s="1">
        <f aca="true" t="shared" si="4" ref="N35:N81">B5&amp;C5</f>
      </c>
      <c r="Q35" s="8"/>
      <c r="R35" s="3">
        <v>4</v>
      </c>
      <c r="S35" s="10">
        <v>4</v>
      </c>
      <c r="T35" s="9">
        <v>4</v>
      </c>
    </row>
    <row r="36" spans="12:20" ht="13.5">
      <c r="L36" s="1" t="str">
        <f>'設定'!$G$24</f>
        <v>百日咳</v>
      </c>
      <c r="N36" s="1">
        <f t="shared" si="4"/>
      </c>
      <c r="P36" s="10"/>
      <c r="Q36" s="9"/>
      <c r="R36" s="3">
        <v>5</v>
      </c>
      <c r="S36" s="10">
        <v>5</v>
      </c>
      <c r="T36" s="9">
        <v>5</v>
      </c>
    </row>
    <row r="37" spans="12:20" ht="13.5">
      <c r="L37" s="1" t="str">
        <f>'設定'!$G$25</f>
        <v>麻しん</v>
      </c>
      <c r="N37" s="1">
        <f t="shared" si="4"/>
      </c>
      <c r="P37" s="10"/>
      <c r="Q37" s="9"/>
      <c r="R37" s="3">
        <v>6</v>
      </c>
      <c r="S37" s="10">
        <v>6</v>
      </c>
      <c r="T37" s="9">
        <v>6</v>
      </c>
    </row>
    <row r="38" spans="12:20" ht="13.5">
      <c r="L38" s="1" t="str">
        <f>'設定'!$G$26</f>
        <v>流行性耳下腺炎</v>
      </c>
      <c r="N38" s="1">
        <f t="shared" si="4"/>
      </c>
      <c r="P38" s="10"/>
      <c r="Q38" s="9"/>
      <c r="S38" s="10">
        <v>7</v>
      </c>
      <c r="T38" s="9">
        <v>7</v>
      </c>
    </row>
    <row r="39" spans="12:20" ht="13.5">
      <c r="L39" s="1" t="str">
        <f>'設定'!$G$27</f>
        <v>風しん</v>
      </c>
      <c r="N39" s="1">
        <f t="shared" si="4"/>
      </c>
      <c r="P39" s="10"/>
      <c r="Q39" s="9"/>
      <c r="S39" s="10">
        <v>8</v>
      </c>
      <c r="T39" s="9">
        <v>8</v>
      </c>
    </row>
    <row r="40" spans="12:20" ht="13.5">
      <c r="L40" s="1" t="str">
        <f>'設定'!$G$28</f>
        <v>水痘</v>
      </c>
      <c r="N40" s="1">
        <f t="shared" si="4"/>
      </c>
      <c r="P40" s="10"/>
      <c r="Q40" s="9"/>
      <c r="S40" s="10">
        <v>9</v>
      </c>
      <c r="T40" s="9">
        <v>9</v>
      </c>
    </row>
    <row r="41" spans="12:20" ht="13.5">
      <c r="L41" s="1" t="str">
        <f>'設定'!$G$29</f>
        <v>咽頭結膜熱
（アデノウィルス感染症）</v>
      </c>
      <c r="N41" s="1">
        <f t="shared" si="4"/>
      </c>
      <c r="P41" s="10"/>
      <c r="Q41" s="9"/>
      <c r="S41" s="10">
        <v>10</v>
      </c>
      <c r="T41" s="9">
        <v>10</v>
      </c>
    </row>
    <row r="42" spans="12:20" ht="13.5">
      <c r="L42" s="1" t="str">
        <f>'設定'!$G$30</f>
        <v>結核</v>
      </c>
      <c r="N42" s="1">
        <f t="shared" si="4"/>
      </c>
      <c r="P42" s="10"/>
      <c r="Q42" s="9"/>
      <c r="S42" s="10">
        <v>11</v>
      </c>
      <c r="T42" s="9">
        <v>11</v>
      </c>
    </row>
    <row r="43" spans="12:20" ht="13.5">
      <c r="L43" s="1" t="str">
        <f>'設定'!$G$31</f>
        <v>髄膜炎菌性髄膜炎</v>
      </c>
      <c r="N43" s="1">
        <f t="shared" si="4"/>
      </c>
      <c r="P43" s="10"/>
      <c r="Q43" s="9"/>
      <c r="S43" s="10">
        <v>12</v>
      </c>
      <c r="T43" s="9">
        <v>12</v>
      </c>
    </row>
    <row r="44" spans="12:20" ht="13.5">
      <c r="L44" s="1" t="str">
        <f>'設定'!$G$32</f>
        <v>腸管出血性大腸菌感染症</v>
      </c>
      <c r="N44" s="1">
        <f t="shared" si="4"/>
      </c>
      <c r="P44" s="10"/>
      <c r="Q44" s="9"/>
      <c r="T44" s="9">
        <v>13</v>
      </c>
    </row>
    <row r="45" spans="12:20" ht="13.5">
      <c r="L45" s="1" t="str">
        <f>'設定'!$G$33</f>
        <v>流行性角結膜炎</v>
      </c>
      <c r="N45" s="1">
        <f t="shared" si="4"/>
      </c>
      <c r="O45" s="1">
        <f aca="true" t="shared" si="5" ref="O45:O59">B15&amp;C15</f>
      </c>
      <c r="P45" s="10"/>
      <c r="Q45" s="9"/>
      <c r="T45" s="9">
        <v>14</v>
      </c>
    </row>
    <row r="46" spans="12:20" ht="13.5">
      <c r="L46" s="1" t="str">
        <f>'設定'!$G$34</f>
        <v>急性出血性結膜炎</v>
      </c>
      <c r="N46" s="1">
        <f t="shared" si="4"/>
      </c>
      <c r="O46" s="1">
        <f t="shared" si="5"/>
      </c>
      <c r="P46" s="10"/>
      <c r="Q46" s="9"/>
      <c r="T46" s="9">
        <v>15</v>
      </c>
    </row>
    <row r="47" spans="12:20" ht="13.5">
      <c r="L47" s="4" t="str">
        <f>'設定'!$G$35</f>
        <v>新型コロナウイルス感染症</v>
      </c>
      <c r="N47" s="1">
        <f t="shared" si="4"/>
      </c>
      <c r="O47" s="1">
        <f t="shared" si="5"/>
      </c>
      <c r="P47" s="10"/>
      <c r="Q47" s="9"/>
      <c r="T47" s="9">
        <v>16</v>
      </c>
    </row>
    <row r="48" spans="12:20" ht="13.5">
      <c r="L48" s="4" t="str">
        <f>'設定'!$G$36</f>
        <v>濃厚接触者</v>
      </c>
      <c r="N48" s="1">
        <f t="shared" si="4"/>
      </c>
      <c r="O48" s="1">
        <f t="shared" si="5"/>
      </c>
      <c r="Q48" s="9"/>
      <c r="T48" s="9">
        <v>17</v>
      </c>
    </row>
    <row r="49" spans="12:20" ht="13.5">
      <c r="L49" s="4" t="str">
        <f>'設定'!$G$37</f>
        <v>発熱等による</v>
      </c>
      <c r="N49" s="1">
        <f t="shared" si="4"/>
      </c>
      <c r="O49" s="1">
        <f t="shared" si="5"/>
      </c>
      <c r="Q49" s="9"/>
      <c r="T49" s="9">
        <v>18</v>
      </c>
    </row>
    <row r="50" spans="12:20" ht="13.5">
      <c r="L50" s="4" t="str">
        <f>'設定'!$G$38</f>
        <v>家族のかぜ症状による</v>
      </c>
      <c r="N50" s="1">
        <f t="shared" si="4"/>
      </c>
      <c r="O50" s="1">
        <f t="shared" si="5"/>
      </c>
      <c r="Q50" s="9"/>
      <c r="T50" s="9">
        <v>19</v>
      </c>
    </row>
    <row r="51" spans="12:20" ht="13.5">
      <c r="L51" s="4" t="str">
        <f>'設定'!$G$39</f>
        <v>その他</v>
      </c>
      <c r="N51" s="1">
        <f t="shared" si="4"/>
      </c>
      <c r="O51" s="1">
        <f t="shared" si="5"/>
      </c>
      <c r="Q51" s="9"/>
      <c r="T51" s="9">
        <v>20</v>
      </c>
    </row>
    <row r="52" spans="12:20" ht="13.5">
      <c r="L52" s="4" t="str">
        <f>'設定'!$G$40</f>
        <v>溶連菌感染症</v>
      </c>
      <c r="N52" s="1">
        <f t="shared" si="4"/>
      </c>
      <c r="O52" s="1">
        <f t="shared" si="5"/>
      </c>
      <c r="Q52" s="9"/>
      <c r="T52" s="9">
        <v>21</v>
      </c>
    </row>
    <row r="53" spans="12:20" ht="13.5">
      <c r="L53" s="4" t="str">
        <f>'設定'!$G$41</f>
        <v>マイコプラズマ肺炎</v>
      </c>
      <c r="N53" s="1">
        <f t="shared" si="4"/>
      </c>
      <c r="O53" s="1">
        <f t="shared" si="5"/>
      </c>
      <c r="Q53" s="9"/>
      <c r="T53" s="9">
        <v>22</v>
      </c>
    </row>
    <row r="54" spans="12:20" ht="13.5">
      <c r="L54" s="4" t="str">
        <f>'設定'!$G$42</f>
        <v>感染性胃腸炎</v>
      </c>
      <c r="N54" s="1">
        <f t="shared" si="4"/>
      </c>
      <c r="O54" s="1">
        <f t="shared" si="5"/>
      </c>
      <c r="Q54" s="9"/>
      <c r="T54" s="9">
        <v>23</v>
      </c>
    </row>
    <row r="55" spans="12:20" ht="13.5">
      <c r="L55" s="4">
        <f>'設定'!$C$23</f>
        <v>0</v>
      </c>
      <c r="N55" s="1">
        <f t="shared" si="4"/>
      </c>
      <c r="O55" s="1">
        <f t="shared" si="5"/>
      </c>
      <c r="Q55" s="9"/>
      <c r="T55" s="9">
        <v>24</v>
      </c>
    </row>
    <row r="56" spans="12:20" ht="13.5">
      <c r="L56" s="4">
        <f>'設定'!$C$24</f>
        <v>0</v>
      </c>
      <c r="N56" s="1">
        <f t="shared" si="4"/>
      </c>
      <c r="O56" s="1">
        <f t="shared" si="5"/>
      </c>
      <c r="Q56" s="9"/>
      <c r="T56" s="9">
        <v>25</v>
      </c>
    </row>
    <row r="57" spans="12:20" ht="13.5">
      <c r="L57" s="4">
        <f>'設定'!$C$25</f>
        <v>0</v>
      </c>
      <c r="N57" s="1">
        <f t="shared" si="4"/>
      </c>
      <c r="O57" s="1">
        <f t="shared" si="5"/>
      </c>
      <c r="Q57" s="9"/>
      <c r="T57" s="9">
        <v>26</v>
      </c>
    </row>
    <row r="58" spans="12:20" ht="13.5">
      <c r="L58" s="4"/>
      <c r="N58" s="1">
        <f t="shared" si="4"/>
      </c>
      <c r="O58" s="1">
        <f t="shared" si="5"/>
      </c>
      <c r="Q58" s="9"/>
      <c r="T58" s="9">
        <v>27</v>
      </c>
    </row>
    <row r="59" spans="12:20" ht="13.5">
      <c r="L59" s="4"/>
      <c r="N59" s="1">
        <f t="shared" si="4"/>
      </c>
      <c r="O59" s="1">
        <f t="shared" si="5"/>
      </c>
      <c r="Q59" s="9"/>
      <c r="T59" s="9">
        <v>28</v>
      </c>
    </row>
    <row r="60" spans="12:20" ht="13.5">
      <c r="L60" s="4"/>
      <c r="N60" s="1">
        <f t="shared" si="4"/>
      </c>
      <c r="Q60" s="9"/>
      <c r="T60" s="9">
        <v>29</v>
      </c>
    </row>
    <row r="61" spans="12:20" ht="13.5">
      <c r="L61" s="4"/>
      <c r="N61" s="1">
        <f t="shared" si="4"/>
      </c>
      <c r="Q61" s="9"/>
      <c r="T61" s="9">
        <v>30</v>
      </c>
    </row>
    <row r="62" spans="12:20" ht="13.5">
      <c r="L62" s="4"/>
      <c r="N62" s="1">
        <f t="shared" si="4"/>
      </c>
      <c r="Q62" s="9"/>
      <c r="T62" s="9">
        <v>31</v>
      </c>
    </row>
    <row r="63" spans="12:14" ht="13.5">
      <c r="L63" s="4"/>
      <c r="N63" s="1">
        <f t="shared" si="4"/>
      </c>
    </row>
    <row r="64" spans="12:14" ht="13.5">
      <c r="L64" s="4"/>
      <c r="N64" s="1">
        <f t="shared" si="4"/>
      </c>
    </row>
    <row r="65" spans="12:14" ht="13.5">
      <c r="L65" s="4"/>
      <c r="N65" s="1">
        <f t="shared" si="4"/>
      </c>
    </row>
    <row r="66" spans="12:14" ht="13.5">
      <c r="L66" s="4"/>
      <c r="N66" s="1">
        <f t="shared" si="4"/>
      </c>
    </row>
    <row r="67" ht="13.5">
      <c r="N67" s="1">
        <f t="shared" si="4"/>
      </c>
    </row>
    <row r="68" ht="13.5">
      <c r="N68" s="1">
        <f t="shared" si="4"/>
      </c>
    </row>
    <row r="69" ht="13.5">
      <c r="N69" s="1">
        <f t="shared" si="4"/>
      </c>
    </row>
    <row r="70" ht="13.5">
      <c r="N70" s="1">
        <f t="shared" si="4"/>
      </c>
    </row>
    <row r="71" ht="13.5">
      <c r="N71" s="1">
        <f t="shared" si="4"/>
      </c>
    </row>
    <row r="72" ht="13.5">
      <c r="N72" s="1">
        <f t="shared" si="4"/>
      </c>
    </row>
    <row r="73" ht="13.5">
      <c r="N73" s="1">
        <f t="shared" si="4"/>
      </c>
    </row>
    <row r="74" ht="13.5">
      <c r="N74" s="1">
        <f t="shared" si="4"/>
      </c>
    </row>
    <row r="75" ht="13.5">
      <c r="N75" s="1">
        <f t="shared" si="4"/>
      </c>
    </row>
    <row r="76" ht="13.5">
      <c r="N76" s="1">
        <f t="shared" si="4"/>
      </c>
    </row>
    <row r="77" ht="13.5">
      <c r="N77" s="1">
        <f t="shared" si="4"/>
      </c>
    </row>
    <row r="78" ht="13.5">
      <c r="N78" s="1">
        <f t="shared" si="4"/>
      </c>
    </row>
    <row r="79" ht="13.5">
      <c r="N79" s="1">
        <f t="shared" si="4"/>
      </c>
    </row>
    <row r="80" ht="13.5">
      <c r="N80" s="1">
        <f t="shared" si="4"/>
      </c>
    </row>
    <row r="81" ht="13.5">
      <c r="N81" s="1">
        <f t="shared" si="4"/>
      </c>
    </row>
  </sheetData>
  <sheetProtection sheet="1"/>
  <mergeCells count="2">
    <mergeCell ref="G4:K4"/>
    <mergeCell ref="E4:F4"/>
  </mergeCells>
  <dataValidations count="5">
    <dataValidation type="list" allowBlank="1" showInputMessage="1" showErrorMessage="1" sqref="C5:C29">
      <formula1>$R$31:$R$37</formula1>
    </dataValidation>
    <dataValidation type="list" allowBlank="1" showInputMessage="1" showErrorMessage="1" sqref="E5:E29 J5:J29 G5:G29">
      <formula1>$S$31:$S$43</formula1>
    </dataValidation>
    <dataValidation type="list" allowBlank="1" showInputMessage="1" showErrorMessage="1" sqref="K5:K29 H5:H29">
      <formula1>$T$31:$T$62</formula1>
    </dataValidation>
    <dataValidation type="list" allowBlank="1" showInputMessage="1" showErrorMessage="1" sqref="F5:F29">
      <formula1>$T$32:$T$62</formula1>
    </dataValidation>
    <dataValidation type="list" allowBlank="1" showInputMessage="1" showErrorMessage="1" errorTitle="直接入力無効" error="リストの中から選んでください" sqref="B5:B29">
      <formula1>$L$35:$L$57</formula1>
    </dataValidation>
  </dataValidations>
  <printOptions/>
  <pageMargins left="0.7874015748031497" right="0.6299212598425197" top="0.6692913385826772" bottom="0.669291338582677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66"/>
  <sheetViews>
    <sheetView zoomScaleSheetLayoutView="100" zoomScalePageLayoutView="0" workbookViewId="0" topLeftCell="A1">
      <selection activeCell="L1" sqref="L1:T16384"/>
    </sheetView>
  </sheetViews>
  <sheetFormatPr defaultColWidth="9.00390625" defaultRowHeight="13.5"/>
  <cols>
    <col min="1" max="1" width="4.625" style="1" customWidth="1"/>
    <col min="2" max="2" width="23.375" style="1" customWidth="1"/>
    <col min="3" max="3" width="8.375" style="1" customWidth="1"/>
    <col min="4" max="4" width="8.125" style="1" customWidth="1"/>
    <col min="5" max="5" width="7.375" style="1" customWidth="1"/>
    <col min="6" max="6" width="7.50390625" style="1" customWidth="1"/>
    <col min="7" max="7" width="5.625" style="11" customWidth="1"/>
    <col min="8" max="8" width="5.50390625" style="1" customWidth="1"/>
    <col min="9" max="9" width="3.875" style="1" customWidth="1"/>
    <col min="10" max="10" width="6.125" style="11" customWidth="1"/>
    <col min="11" max="11" width="5.375" style="1" customWidth="1"/>
    <col min="12" max="20" width="7.50390625" style="1" hidden="1" customWidth="1"/>
    <col min="21" max="30" width="7.50390625" style="1" customWidth="1"/>
    <col min="31" max="16384" width="9.00390625" style="1" customWidth="1"/>
  </cols>
  <sheetData>
    <row r="1" spans="1:10" ht="18" customHeight="1">
      <c r="A1" s="4" t="s">
        <v>17</v>
      </c>
      <c r="B1" s="4"/>
      <c r="C1" s="4"/>
      <c r="D1" s="4"/>
      <c r="E1" s="4"/>
      <c r="F1" s="4"/>
      <c r="G1" s="5"/>
      <c r="H1" s="4"/>
      <c r="I1" s="4"/>
      <c r="J1" s="5" t="s">
        <v>32</v>
      </c>
    </row>
    <row r="2" spans="1:11" ht="13.5">
      <c r="A2" s="4"/>
      <c r="B2" s="4"/>
      <c r="C2" s="4"/>
      <c r="D2" s="4"/>
      <c r="E2" s="4"/>
      <c r="F2" s="4"/>
      <c r="G2" s="5"/>
      <c r="H2" s="4"/>
      <c r="I2" s="4"/>
      <c r="J2" s="5"/>
      <c r="K2" s="4"/>
    </row>
    <row r="3" spans="1:11" ht="21" customHeight="1">
      <c r="A3" s="4"/>
      <c r="B3" s="4"/>
      <c r="C3" s="4"/>
      <c r="D3" s="4"/>
      <c r="E3" s="4"/>
      <c r="F3" s="4"/>
      <c r="G3" s="5"/>
      <c r="H3" s="4"/>
      <c r="I3" s="4"/>
      <c r="J3" s="5"/>
      <c r="K3" s="4"/>
    </row>
    <row r="4" spans="1:11" s="2" customFormat="1" ht="39.75" customHeight="1">
      <c r="A4" s="6" t="s">
        <v>4</v>
      </c>
      <c r="B4" s="15" t="s">
        <v>1</v>
      </c>
      <c r="C4" s="19" t="s">
        <v>5</v>
      </c>
      <c r="D4" s="19" t="s">
        <v>6</v>
      </c>
      <c r="E4" s="133" t="s">
        <v>19</v>
      </c>
      <c r="F4" s="135"/>
      <c r="G4" s="133" t="s">
        <v>2</v>
      </c>
      <c r="H4" s="134"/>
      <c r="I4" s="134"/>
      <c r="J4" s="134"/>
      <c r="K4" s="135"/>
    </row>
    <row r="5" spans="1:11" ht="24.75" customHeight="1">
      <c r="A5" s="6">
        <v>51</v>
      </c>
      <c r="B5" s="89"/>
      <c r="C5" s="47"/>
      <c r="D5" s="47"/>
      <c r="E5" s="48"/>
      <c r="F5" s="46"/>
      <c r="G5" s="48">
        <f>E5</f>
        <v>0</v>
      </c>
      <c r="H5" s="33">
        <f>F5</f>
        <v>0</v>
      </c>
      <c r="I5" s="25" t="str">
        <f aca="true" t="shared" si="0" ref="I5:I29">IF(G5="","","～")</f>
        <v>～</v>
      </c>
      <c r="J5" s="45"/>
      <c r="K5" s="46"/>
    </row>
    <row r="6" spans="1:11" ht="24.75" customHeight="1">
      <c r="A6" s="6">
        <f aca="true" t="shared" si="1" ref="A6:A29">A5+1</f>
        <v>52</v>
      </c>
      <c r="B6" s="89"/>
      <c r="C6" s="47"/>
      <c r="D6" s="47"/>
      <c r="E6" s="48"/>
      <c r="F6" s="46"/>
      <c r="G6" s="48">
        <f aca="true" t="shared" si="2" ref="G6:H29">E6</f>
        <v>0</v>
      </c>
      <c r="H6" s="33">
        <f t="shared" si="2"/>
        <v>0</v>
      </c>
      <c r="I6" s="25" t="str">
        <f t="shared" si="0"/>
        <v>～</v>
      </c>
      <c r="J6" s="45"/>
      <c r="K6" s="46"/>
    </row>
    <row r="7" spans="1:11" ht="24.75" customHeight="1">
      <c r="A7" s="6">
        <f t="shared" si="1"/>
        <v>53</v>
      </c>
      <c r="B7" s="89"/>
      <c r="C7" s="47"/>
      <c r="D7" s="47"/>
      <c r="E7" s="48"/>
      <c r="F7" s="46"/>
      <c r="G7" s="48">
        <f t="shared" si="2"/>
        <v>0</v>
      </c>
      <c r="H7" s="33">
        <f t="shared" si="2"/>
        <v>0</v>
      </c>
      <c r="I7" s="25" t="str">
        <f t="shared" si="0"/>
        <v>～</v>
      </c>
      <c r="J7" s="45"/>
      <c r="K7" s="46"/>
    </row>
    <row r="8" spans="1:24" ht="24.75" customHeight="1">
      <c r="A8" s="6">
        <f t="shared" si="1"/>
        <v>54</v>
      </c>
      <c r="B8" s="89"/>
      <c r="C8" s="47"/>
      <c r="D8" s="47"/>
      <c r="E8" s="48"/>
      <c r="F8" s="46"/>
      <c r="G8" s="48">
        <f t="shared" si="2"/>
        <v>0</v>
      </c>
      <c r="H8" s="33">
        <f t="shared" si="2"/>
        <v>0</v>
      </c>
      <c r="I8" s="25" t="str">
        <f t="shared" si="0"/>
        <v>～</v>
      </c>
      <c r="J8" s="45"/>
      <c r="K8" s="46"/>
      <c r="U8" s="13"/>
      <c r="V8" s="13"/>
      <c r="W8" s="13"/>
      <c r="X8" s="13"/>
    </row>
    <row r="9" spans="1:11" ht="24.75" customHeight="1">
      <c r="A9" s="6">
        <f t="shared" si="1"/>
        <v>55</v>
      </c>
      <c r="B9" s="89"/>
      <c r="C9" s="47"/>
      <c r="D9" s="47"/>
      <c r="E9" s="48"/>
      <c r="F9" s="46"/>
      <c r="G9" s="48">
        <f t="shared" si="2"/>
        <v>0</v>
      </c>
      <c r="H9" s="33">
        <f t="shared" si="2"/>
        <v>0</v>
      </c>
      <c r="I9" s="25" t="str">
        <f t="shared" si="0"/>
        <v>～</v>
      </c>
      <c r="J9" s="45"/>
      <c r="K9" s="46"/>
    </row>
    <row r="10" spans="1:31" ht="24.75" customHeight="1">
      <c r="A10" s="6">
        <f t="shared" si="1"/>
        <v>56</v>
      </c>
      <c r="B10" s="89"/>
      <c r="C10" s="47"/>
      <c r="D10" s="47"/>
      <c r="E10" s="48"/>
      <c r="F10" s="46"/>
      <c r="G10" s="48">
        <f t="shared" si="2"/>
        <v>0</v>
      </c>
      <c r="H10" s="33">
        <f t="shared" si="2"/>
        <v>0</v>
      </c>
      <c r="I10" s="25" t="str">
        <f t="shared" si="0"/>
        <v>～</v>
      </c>
      <c r="J10" s="45"/>
      <c r="K10" s="46"/>
      <c r="U10" s="11"/>
      <c r="X10" s="11"/>
      <c r="AE10" s="9"/>
    </row>
    <row r="11" spans="1:31" ht="24.75" customHeight="1">
      <c r="A11" s="6">
        <f t="shared" si="1"/>
        <v>57</v>
      </c>
      <c r="B11" s="89"/>
      <c r="C11" s="47"/>
      <c r="D11" s="47"/>
      <c r="E11" s="48"/>
      <c r="F11" s="46"/>
      <c r="G11" s="48">
        <f t="shared" si="2"/>
        <v>0</v>
      </c>
      <c r="H11" s="33">
        <f t="shared" si="2"/>
        <v>0</v>
      </c>
      <c r="I11" s="25" t="str">
        <f t="shared" si="0"/>
        <v>～</v>
      </c>
      <c r="J11" s="45"/>
      <c r="K11" s="46"/>
      <c r="U11" s="11"/>
      <c r="X11" s="11"/>
      <c r="AE11" s="9"/>
    </row>
    <row r="12" spans="1:11" ht="24.75" customHeight="1">
      <c r="A12" s="6">
        <f t="shared" si="1"/>
        <v>58</v>
      </c>
      <c r="B12" s="89"/>
      <c r="C12" s="47"/>
      <c r="D12" s="47"/>
      <c r="E12" s="48"/>
      <c r="F12" s="46"/>
      <c r="G12" s="48">
        <f t="shared" si="2"/>
        <v>0</v>
      </c>
      <c r="H12" s="33">
        <f t="shared" si="2"/>
        <v>0</v>
      </c>
      <c r="I12" s="25" t="str">
        <f t="shared" si="0"/>
        <v>～</v>
      </c>
      <c r="J12" s="45"/>
      <c r="K12" s="46"/>
    </row>
    <row r="13" spans="1:11" ht="24.75" customHeight="1">
      <c r="A13" s="6">
        <f t="shared" si="1"/>
        <v>59</v>
      </c>
      <c r="B13" s="89"/>
      <c r="C13" s="47"/>
      <c r="D13" s="47"/>
      <c r="E13" s="48"/>
      <c r="F13" s="46"/>
      <c r="G13" s="48">
        <f t="shared" si="2"/>
        <v>0</v>
      </c>
      <c r="H13" s="33">
        <f t="shared" si="2"/>
        <v>0</v>
      </c>
      <c r="I13" s="25" t="str">
        <f t="shared" si="0"/>
        <v>～</v>
      </c>
      <c r="J13" s="45"/>
      <c r="K13" s="46"/>
    </row>
    <row r="14" spans="1:11" ht="24.75" customHeight="1">
      <c r="A14" s="6">
        <f t="shared" si="1"/>
        <v>60</v>
      </c>
      <c r="B14" s="89"/>
      <c r="C14" s="47"/>
      <c r="D14" s="47"/>
      <c r="E14" s="48"/>
      <c r="F14" s="46"/>
      <c r="G14" s="48">
        <f t="shared" si="2"/>
        <v>0</v>
      </c>
      <c r="H14" s="33">
        <f t="shared" si="2"/>
        <v>0</v>
      </c>
      <c r="I14" s="25" t="str">
        <f t="shared" si="0"/>
        <v>～</v>
      </c>
      <c r="J14" s="45"/>
      <c r="K14" s="46"/>
    </row>
    <row r="15" spans="1:11" ht="24.75" customHeight="1">
      <c r="A15" s="6">
        <f t="shared" si="1"/>
        <v>61</v>
      </c>
      <c r="B15" s="89"/>
      <c r="C15" s="47"/>
      <c r="D15" s="47"/>
      <c r="E15" s="48"/>
      <c r="F15" s="46"/>
      <c r="G15" s="48">
        <f t="shared" si="2"/>
        <v>0</v>
      </c>
      <c r="H15" s="33">
        <f t="shared" si="2"/>
        <v>0</v>
      </c>
      <c r="I15" s="25" t="str">
        <f t="shared" si="0"/>
        <v>～</v>
      </c>
      <c r="J15" s="45"/>
      <c r="K15" s="46"/>
    </row>
    <row r="16" spans="1:11" ht="24.75" customHeight="1">
      <c r="A16" s="6">
        <f t="shared" si="1"/>
        <v>62</v>
      </c>
      <c r="B16" s="89"/>
      <c r="C16" s="47"/>
      <c r="D16" s="47"/>
      <c r="E16" s="48"/>
      <c r="F16" s="46"/>
      <c r="G16" s="48">
        <f t="shared" si="2"/>
        <v>0</v>
      </c>
      <c r="H16" s="33">
        <f t="shared" si="2"/>
        <v>0</v>
      </c>
      <c r="I16" s="25" t="str">
        <f t="shared" si="0"/>
        <v>～</v>
      </c>
      <c r="J16" s="45"/>
      <c r="K16" s="46"/>
    </row>
    <row r="17" spans="1:11" ht="24.75" customHeight="1">
      <c r="A17" s="6">
        <f t="shared" si="1"/>
        <v>63</v>
      </c>
      <c r="B17" s="89"/>
      <c r="C17" s="47"/>
      <c r="D17" s="47"/>
      <c r="E17" s="48"/>
      <c r="F17" s="46"/>
      <c r="G17" s="48">
        <f t="shared" si="2"/>
        <v>0</v>
      </c>
      <c r="H17" s="33">
        <f t="shared" si="2"/>
        <v>0</v>
      </c>
      <c r="I17" s="25" t="str">
        <f t="shared" si="0"/>
        <v>～</v>
      </c>
      <c r="J17" s="45"/>
      <c r="K17" s="46"/>
    </row>
    <row r="18" spans="1:11" ht="24.75" customHeight="1">
      <c r="A18" s="6">
        <f t="shared" si="1"/>
        <v>64</v>
      </c>
      <c r="B18" s="89"/>
      <c r="C18" s="47"/>
      <c r="D18" s="47"/>
      <c r="E18" s="48"/>
      <c r="F18" s="46"/>
      <c r="G18" s="48">
        <f t="shared" si="2"/>
        <v>0</v>
      </c>
      <c r="H18" s="33">
        <f t="shared" si="2"/>
        <v>0</v>
      </c>
      <c r="I18" s="25" t="str">
        <f t="shared" si="0"/>
        <v>～</v>
      </c>
      <c r="J18" s="45"/>
      <c r="K18" s="46"/>
    </row>
    <row r="19" spans="1:11" ht="24.75" customHeight="1">
      <c r="A19" s="6">
        <f t="shared" si="1"/>
        <v>65</v>
      </c>
      <c r="B19" s="89"/>
      <c r="C19" s="47"/>
      <c r="D19" s="47"/>
      <c r="E19" s="48"/>
      <c r="F19" s="46"/>
      <c r="G19" s="48">
        <f t="shared" si="2"/>
        <v>0</v>
      </c>
      <c r="H19" s="33">
        <f t="shared" si="2"/>
        <v>0</v>
      </c>
      <c r="I19" s="25" t="str">
        <f t="shared" si="0"/>
        <v>～</v>
      </c>
      <c r="J19" s="45"/>
      <c r="K19" s="46"/>
    </row>
    <row r="20" spans="1:11" ht="24.75" customHeight="1">
      <c r="A20" s="6">
        <f t="shared" si="1"/>
        <v>66</v>
      </c>
      <c r="B20" s="89"/>
      <c r="C20" s="47"/>
      <c r="D20" s="47"/>
      <c r="E20" s="48"/>
      <c r="F20" s="46"/>
      <c r="G20" s="48">
        <f t="shared" si="2"/>
        <v>0</v>
      </c>
      <c r="H20" s="33">
        <f t="shared" si="2"/>
        <v>0</v>
      </c>
      <c r="I20" s="25" t="str">
        <f t="shared" si="0"/>
        <v>～</v>
      </c>
      <c r="J20" s="45"/>
      <c r="K20" s="46"/>
    </row>
    <row r="21" spans="1:11" ht="24.75" customHeight="1">
      <c r="A21" s="6">
        <f t="shared" si="1"/>
        <v>67</v>
      </c>
      <c r="B21" s="89"/>
      <c r="C21" s="47"/>
      <c r="D21" s="47"/>
      <c r="E21" s="48"/>
      <c r="F21" s="46"/>
      <c r="G21" s="48">
        <f t="shared" si="2"/>
        <v>0</v>
      </c>
      <c r="H21" s="33">
        <f t="shared" si="2"/>
        <v>0</v>
      </c>
      <c r="I21" s="25" t="str">
        <f t="shared" si="0"/>
        <v>～</v>
      </c>
      <c r="J21" s="45"/>
      <c r="K21" s="46"/>
    </row>
    <row r="22" spans="1:11" ht="24.75" customHeight="1">
      <c r="A22" s="6">
        <f>A21+1</f>
        <v>68</v>
      </c>
      <c r="B22" s="89"/>
      <c r="C22" s="47"/>
      <c r="D22" s="47"/>
      <c r="E22" s="48"/>
      <c r="F22" s="46"/>
      <c r="G22" s="48">
        <f t="shared" si="2"/>
        <v>0</v>
      </c>
      <c r="H22" s="33">
        <f t="shared" si="2"/>
        <v>0</v>
      </c>
      <c r="I22" s="25" t="str">
        <f t="shared" si="0"/>
        <v>～</v>
      </c>
      <c r="J22" s="45"/>
      <c r="K22" s="46"/>
    </row>
    <row r="23" spans="1:11" ht="24.75" customHeight="1">
      <c r="A23" s="6">
        <f t="shared" si="1"/>
        <v>69</v>
      </c>
      <c r="B23" s="89"/>
      <c r="C23" s="47"/>
      <c r="D23" s="47"/>
      <c r="E23" s="48"/>
      <c r="F23" s="46"/>
      <c r="G23" s="48">
        <f t="shared" si="2"/>
        <v>0</v>
      </c>
      <c r="H23" s="33">
        <f t="shared" si="2"/>
        <v>0</v>
      </c>
      <c r="I23" s="25" t="str">
        <f t="shared" si="0"/>
        <v>～</v>
      </c>
      <c r="J23" s="45"/>
      <c r="K23" s="46"/>
    </row>
    <row r="24" spans="1:11" ht="24.75" customHeight="1">
      <c r="A24" s="6">
        <f t="shared" si="1"/>
        <v>70</v>
      </c>
      <c r="B24" s="89"/>
      <c r="C24" s="47"/>
      <c r="D24" s="47"/>
      <c r="E24" s="48"/>
      <c r="F24" s="46"/>
      <c r="G24" s="48">
        <f t="shared" si="2"/>
        <v>0</v>
      </c>
      <c r="H24" s="33">
        <f t="shared" si="2"/>
        <v>0</v>
      </c>
      <c r="I24" s="25" t="str">
        <f t="shared" si="0"/>
        <v>～</v>
      </c>
      <c r="J24" s="45"/>
      <c r="K24" s="46"/>
    </row>
    <row r="25" spans="1:11" ht="24.75" customHeight="1">
      <c r="A25" s="6">
        <f t="shared" si="1"/>
        <v>71</v>
      </c>
      <c r="B25" s="89"/>
      <c r="C25" s="47"/>
      <c r="D25" s="47"/>
      <c r="E25" s="48"/>
      <c r="F25" s="46"/>
      <c r="G25" s="48">
        <f t="shared" si="2"/>
        <v>0</v>
      </c>
      <c r="H25" s="33">
        <f t="shared" si="2"/>
        <v>0</v>
      </c>
      <c r="I25" s="25" t="str">
        <f t="shared" si="0"/>
        <v>～</v>
      </c>
      <c r="J25" s="45"/>
      <c r="K25" s="46"/>
    </row>
    <row r="26" spans="1:11" ht="24.75" customHeight="1">
      <c r="A26" s="6">
        <f t="shared" si="1"/>
        <v>72</v>
      </c>
      <c r="B26" s="89"/>
      <c r="C26" s="47"/>
      <c r="D26" s="47"/>
      <c r="E26" s="48"/>
      <c r="F26" s="46"/>
      <c r="G26" s="48">
        <f t="shared" si="2"/>
        <v>0</v>
      </c>
      <c r="H26" s="33">
        <f t="shared" si="2"/>
        <v>0</v>
      </c>
      <c r="I26" s="25" t="str">
        <f t="shared" si="0"/>
        <v>～</v>
      </c>
      <c r="J26" s="45"/>
      <c r="K26" s="46"/>
    </row>
    <row r="27" spans="1:11" ht="24.75" customHeight="1">
      <c r="A27" s="6">
        <f t="shared" si="1"/>
        <v>73</v>
      </c>
      <c r="B27" s="89"/>
      <c r="C27" s="47"/>
      <c r="D27" s="47"/>
      <c r="E27" s="48"/>
      <c r="F27" s="46"/>
      <c r="G27" s="48">
        <f t="shared" si="2"/>
        <v>0</v>
      </c>
      <c r="H27" s="33">
        <f t="shared" si="2"/>
        <v>0</v>
      </c>
      <c r="I27" s="25" t="str">
        <f t="shared" si="0"/>
        <v>～</v>
      </c>
      <c r="J27" s="45"/>
      <c r="K27" s="46"/>
    </row>
    <row r="28" spans="1:11" ht="24.75" customHeight="1">
      <c r="A28" s="6">
        <f t="shared" si="1"/>
        <v>74</v>
      </c>
      <c r="B28" s="89"/>
      <c r="C28" s="47"/>
      <c r="D28" s="47"/>
      <c r="E28" s="48"/>
      <c r="F28" s="46"/>
      <c r="G28" s="48">
        <f t="shared" si="2"/>
        <v>0</v>
      </c>
      <c r="H28" s="33">
        <f t="shared" si="2"/>
        <v>0</v>
      </c>
      <c r="I28" s="25" t="str">
        <f t="shared" si="0"/>
        <v>～</v>
      </c>
      <c r="J28" s="45"/>
      <c r="K28" s="46"/>
    </row>
    <row r="29" spans="1:11" ht="24.75" customHeight="1">
      <c r="A29" s="6">
        <f t="shared" si="1"/>
        <v>75</v>
      </c>
      <c r="B29" s="89"/>
      <c r="C29" s="47"/>
      <c r="D29" s="47"/>
      <c r="E29" s="48"/>
      <c r="F29" s="46"/>
      <c r="G29" s="48">
        <f t="shared" si="2"/>
        <v>0</v>
      </c>
      <c r="H29" s="33">
        <f t="shared" si="2"/>
        <v>0</v>
      </c>
      <c r="I29" s="25" t="str">
        <f t="shared" si="0"/>
        <v>～</v>
      </c>
      <c r="J29" s="45"/>
      <c r="K29" s="46"/>
    </row>
    <row r="30" spans="1:11" ht="21" customHeight="1">
      <c r="A30" s="4" t="s">
        <v>7</v>
      </c>
      <c r="B30" s="4"/>
      <c r="C30" s="4"/>
      <c r="D30" s="4"/>
      <c r="E30" s="4"/>
      <c r="F30" s="4"/>
      <c r="G30" s="5"/>
      <c r="H30" s="4"/>
      <c r="I30" s="4"/>
      <c r="J30" s="5"/>
      <c r="K30" s="4"/>
    </row>
    <row r="31" spans="1:20" ht="13.5">
      <c r="A31" s="4"/>
      <c r="B31" s="4"/>
      <c r="C31" s="4"/>
      <c r="D31" s="4"/>
      <c r="E31" s="4"/>
      <c r="F31" s="4"/>
      <c r="G31" s="5"/>
      <c r="H31" s="4"/>
      <c r="I31" s="4"/>
      <c r="J31" s="5"/>
      <c r="K31" s="4"/>
      <c r="T31" s="8"/>
    </row>
    <row r="32" spans="12:20" ht="19.5" customHeight="1">
      <c r="L32" s="4"/>
      <c r="R32" s="3">
        <v>1</v>
      </c>
      <c r="S32" s="10">
        <v>1</v>
      </c>
      <c r="T32" s="9">
        <v>1</v>
      </c>
    </row>
    <row r="33" spans="12:20" ht="19.5" customHeight="1">
      <c r="L33" s="4"/>
      <c r="R33" s="3">
        <v>2</v>
      </c>
      <c r="S33" s="10">
        <v>2</v>
      </c>
      <c r="T33" s="9">
        <v>2</v>
      </c>
    </row>
    <row r="34" spans="13:20" ht="19.5" customHeight="1">
      <c r="M34" s="2"/>
      <c r="N34" s="2"/>
      <c r="O34" s="2"/>
      <c r="P34" s="2"/>
      <c r="Q34" s="2"/>
      <c r="R34" s="3">
        <v>3</v>
      </c>
      <c r="S34" s="10">
        <v>3</v>
      </c>
      <c r="T34" s="9">
        <v>3</v>
      </c>
    </row>
    <row r="35" spans="12:20" ht="13.5">
      <c r="L35" s="1" t="str">
        <f>'設定'!$G$23</f>
        <v>インフルエンザ</v>
      </c>
      <c r="N35" s="1">
        <f aca="true" t="shared" si="3" ref="N35:N59">B5&amp;C5</f>
      </c>
      <c r="Q35" s="8"/>
      <c r="R35" s="3">
        <v>4</v>
      </c>
      <c r="S35" s="10">
        <v>4</v>
      </c>
      <c r="T35" s="9">
        <v>4</v>
      </c>
    </row>
    <row r="36" spans="12:20" ht="13.5">
      <c r="L36" s="1" t="str">
        <f>'設定'!$G$24</f>
        <v>百日咳</v>
      </c>
      <c r="N36" s="1">
        <f t="shared" si="3"/>
      </c>
      <c r="P36" s="10"/>
      <c r="Q36" s="9"/>
      <c r="R36" s="3">
        <v>5</v>
      </c>
      <c r="S36" s="10">
        <v>5</v>
      </c>
      <c r="T36" s="9">
        <v>5</v>
      </c>
    </row>
    <row r="37" spans="12:20" ht="13.5">
      <c r="L37" s="1" t="str">
        <f>'設定'!$G$25</f>
        <v>麻しん</v>
      </c>
      <c r="N37" s="1">
        <f t="shared" si="3"/>
      </c>
      <c r="P37" s="10"/>
      <c r="Q37" s="9"/>
      <c r="R37" s="3">
        <v>6</v>
      </c>
      <c r="S37" s="10">
        <v>6</v>
      </c>
      <c r="T37" s="9">
        <v>6</v>
      </c>
    </row>
    <row r="38" spans="12:20" ht="13.5">
      <c r="L38" s="1" t="str">
        <f>'設定'!$G$26</f>
        <v>流行性耳下腺炎</v>
      </c>
      <c r="N38" s="1">
        <f t="shared" si="3"/>
      </c>
      <c r="P38" s="10"/>
      <c r="Q38" s="9"/>
      <c r="S38" s="10">
        <v>7</v>
      </c>
      <c r="T38" s="9">
        <v>7</v>
      </c>
    </row>
    <row r="39" spans="12:20" ht="13.5">
      <c r="L39" s="1" t="str">
        <f>'設定'!$G$27</f>
        <v>風しん</v>
      </c>
      <c r="N39" s="1">
        <f t="shared" si="3"/>
      </c>
      <c r="P39" s="10"/>
      <c r="Q39" s="9"/>
      <c r="S39" s="10">
        <v>8</v>
      </c>
      <c r="T39" s="9">
        <v>8</v>
      </c>
    </row>
    <row r="40" spans="12:20" ht="13.5">
      <c r="L40" s="1" t="str">
        <f>'設定'!$G$28</f>
        <v>水痘</v>
      </c>
      <c r="N40" s="1">
        <f t="shared" si="3"/>
      </c>
      <c r="P40" s="10"/>
      <c r="Q40" s="9"/>
      <c r="S40" s="10">
        <v>9</v>
      </c>
      <c r="T40" s="9">
        <v>9</v>
      </c>
    </row>
    <row r="41" spans="12:20" ht="13.5">
      <c r="L41" s="1" t="str">
        <f>'設定'!$G$29</f>
        <v>咽頭結膜熱
（アデノウィルス感染症）</v>
      </c>
      <c r="N41" s="1">
        <f t="shared" si="3"/>
      </c>
      <c r="P41" s="10"/>
      <c r="Q41" s="9"/>
      <c r="S41" s="10">
        <v>10</v>
      </c>
      <c r="T41" s="9">
        <v>10</v>
      </c>
    </row>
    <row r="42" spans="12:20" ht="13.5">
      <c r="L42" s="1" t="str">
        <f>'設定'!$G$30</f>
        <v>結核</v>
      </c>
      <c r="N42" s="1">
        <f t="shared" si="3"/>
      </c>
      <c r="P42" s="10"/>
      <c r="Q42" s="9"/>
      <c r="S42" s="10">
        <v>11</v>
      </c>
      <c r="T42" s="9">
        <v>11</v>
      </c>
    </row>
    <row r="43" spans="12:20" ht="13.5">
      <c r="L43" s="1" t="str">
        <f>'設定'!$G$31</f>
        <v>髄膜炎菌性髄膜炎</v>
      </c>
      <c r="N43" s="1">
        <f t="shared" si="3"/>
      </c>
      <c r="P43" s="10"/>
      <c r="Q43" s="9"/>
      <c r="S43" s="10">
        <v>12</v>
      </c>
      <c r="T43" s="9">
        <v>12</v>
      </c>
    </row>
    <row r="44" spans="12:20" ht="13.5">
      <c r="L44" s="1" t="str">
        <f>'設定'!$G$32</f>
        <v>腸管出血性大腸菌感染症</v>
      </c>
      <c r="N44" s="1">
        <f t="shared" si="3"/>
      </c>
      <c r="P44" s="10"/>
      <c r="Q44" s="9"/>
      <c r="T44" s="9">
        <v>13</v>
      </c>
    </row>
    <row r="45" spans="12:20" ht="13.5">
      <c r="L45" s="1" t="str">
        <f>'設定'!$G$33</f>
        <v>流行性角結膜炎</v>
      </c>
      <c r="N45" s="1">
        <f t="shared" si="3"/>
      </c>
      <c r="O45" s="1">
        <f aca="true" t="shared" si="4" ref="O45:O59">B15&amp;C15</f>
      </c>
      <c r="P45" s="10"/>
      <c r="Q45" s="9"/>
      <c r="T45" s="9">
        <v>14</v>
      </c>
    </row>
    <row r="46" spans="12:20" ht="13.5">
      <c r="L46" s="1" t="str">
        <f>'設定'!$G$34</f>
        <v>急性出血性結膜炎</v>
      </c>
      <c r="N46" s="1">
        <f t="shared" si="3"/>
      </c>
      <c r="O46" s="1">
        <f t="shared" si="4"/>
      </c>
      <c r="P46" s="10"/>
      <c r="Q46" s="9"/>
      <c r="T46" s="9">
        <v>15</v>
      </c>
    </row>
    <row r="47" spans="12:20" ht="13.5">
      <c r="L47" s="4" t="str">
        <f>'設定'!$G$35</f>
        <v>新型コロナウイルス感染症</v>
      </c>
      <c r="N47" s="1">
        <f t="shared" si="3"/>
      </c>
      <c r="O47" s="1">
        <f t="shared" si="4"/>
      </c>
      <c r="P47" s="10"/>
      <c r="Q47" s="9"/>
      <c r="T47" s="9">
        <v>16</v>
      </c>
    </row>
    <row r="48" spans="12:20" ht="13.5">
      <c r="L48" s="4" t="str">
        <f>'設定'!$G$36</f>
        <v>濃厚接触者</v>
      </c>
      <c r="N48" s="1">
        <f t="shared" si="3"/>
      </c>
      <c r="O48" s="1">
        <f t="shared" si="4"/>
      </c>
      <c r="Q48" s="9"/>
      <c r="T48" s="9">
        <v>17</v>
      </c>
    </row>
    <row r="49" spans="12:20" ht="13.5">
      <c r="L49" s="4" t="str">
        <f>'設定'!$G$37</f>
        <v>発熱等による</v>
      </c>
      <c r="N49" s="1">
        <f t="shared" si="3"/>
      </c>
      <c r="O49" s="1">
        <f t="shared" si="4"/>
      </c>
      <c r="Q49" s="9"/>
      <c r="T49" s="9">
        <v>18</v>
      </c>
    </row>
    <row r="50" spans="12:20" ht="13.5">
      <c r="L50" s="4" t="str">
        <f>'設定'!$G$38</f>
        <v>家族のかぜ症状による</v>
      </c>
      <c r="N50" s="1">
        <f t="shared" si="3"/>
      </c>
      <c r="O50" s="1">
        <f t="shared" si="4"/>
      </c>
      <c r="Q50" s="9"/>
      <c r="T50" s="9">
        <v>19</v>
      </c>
    </row>
    <row r="51" spans="12:20" ht="13.5">
      <c r="L51" s="4" t="str">
        <f>'設定'!$G$39</f>
        <v>その他</v>
      </c>
      <c r="N51" s="1">
        <f t="shared" si="3"/>
      </c>
      <c r="O51" s="1">
        <f t="shared" si="4"/>
      </c>
      <c r="Q51" s="9"/>
      <c r="T51" s="9">
        <v>20</v>
      </c>
    </row>
    <row r="52" spans="12:20" ht="13.5">
      <c r="L52" s="4" t="str">
        <f>'設定'!$G$40</f>
        <v>溶連菌感染症</v>
      </c>
      <c r="N52" s="1">
        <f t="shared" si="3"/>
      </c>
      <c r="O52" s="1">
        <f t="shared" si="4"/>
      </c>
      <c r="Q52" s="9"/>
      <c r="T52" s="9">
        <v>21</v>
      </c>
    </row>
    <row r="53" spans="12:20" ht="13.5">
      <c r="L53" s="4" t="str">
        <f>'設定'!$G$41</f>
        <v>マイコプラズマ肺炎</v>
      </c>
      <c r="N53" s="1">
        <f t="shared" si="3"/>
      </c>
      <c r="O53" s="1">
        <f t="shared" si="4"/>
      </c>
      <c r="Q53" s="9"/>
      <c r="T53" s="9">
        <v>22</v>
      </c>
    </row>
    <row r="54" spans="12:20" ht="13.5">
      <c r="L54" s="4" t="str">
        <f>'設定'!$G$42</f>
        <v>感染性胃腸炎</v>
      </c>
      <c r="N54" s="1">
        <f t="shared" si="3"/>
      </c>
      <c r="O54" s="1">
        <f t="shared" si="4"/>
      </c>
      <c r="Q54" s="9"/>
      <c r="T54" s="9">
        <v>23</v>
      </c>
    </row>
    <row r="55" spans="12:20" ht="13.5">
      <c r="L55" s="4">
        <f>'設定'!$C$23</f>
        <v>0</v>
      </c>
      <c r="N55" s="1">
        <f t="shared" si="3"/>
      </c>
      <c r="O55" s="1">
        <f t="shared" si="4"/>
      </c>
      <c r="Q55" s="9"/>
      <c r="T55" s="9">
        <v>24</v>
      </c>
    </row>
    <row r="56" spans="12:20" ht="13.5">
      <c r="L56" s="4">
        <f>'設定'!$C$24</f>
        <v>0</v>
      </c>
      <c r="N56" s="1">
        <f t="shared" si="3"/>
      </c>
      <c r="O56" s="1">
        <f t="shared" si="4"/>
      </c>
      <c r="Q56" s="9"/>
      <c r="T56" s="9">
        <v>25</v>
      </c>
    </row>
    <row r="57" spans="12:20" ht="13.5">
      <c r="L57" s="4">
        <f>'設定'!$C$25</f>
        <v>0</v>
      </c>
      <c r="N57" s="1">
        <f t="shared" si="3"/>
      </c>
      <c r="O57" s="1">
        <f t="shared" si="4"/>
      </c>
      <c r="Q57" s="9"/>
      <c r="T57" s="9">
        <v>26</v>
      </c>
    </row>
    <row r="58" spans="12:20" ht="13.5">
      <c r="L58" s="4"/>
      <c r="N58" s="1">
        <f t="shared" si="3"/>
      </c>
      <c r="O58" s="1">
        <f t="shared" si="4"/>
      </c>
      <c r="Q58" s="9"/>
      <c r="T58" s="9">
        <v>27</v>
      </c>
    </row>
    <row r="59" spans="12:20" ht="13.5">
      <c r="L59" s="4"/>
      <c r="N59" s="1">
        <f t="shared" si="3"/>
      </c>
      <c r="O59" s="1">
        <f t="shared" si="4"/>
      </c>
      <c r="Q59" s="9"/>
      <c r="T59" s="9">
        <v>28</v>
      </c>
    </row>
    <row r="60" spans="12:20" ht="13.5">
      <c r="L60" s="4"/>
      <c r="Q60" s="9"/>
      <c r="T60" s="9">
        <v>29</v>
      </c>
    </row>
    <row r="61" spans="12:20" ht="13.5">
      <c r="L61" s="4"/>
      <c r="Q61" s="9"/>
      <c r="T61" s="9">
        <v>30</v>
      </c>
    </row>
    <row r="62" spans="12:20" ht="13.5">
      <c r="L62" s="4"/>
      <c r="Q62" s="9"/>
      <c r="T62" s="9">
        <v>31</v>
      </c>
    </row>
    <row r="63" ht="13.5">
      <c r="L63" s="4"/>
    </row>
    <row r="64" ht="13.5">
      <c r="L64" s="4"/>
    </row>
    <row r="65" ht="13.5">
      <c r="L65" s="4"/>
    </row>
    <row r="66" ht="13.5">
      <c r="L66" s="4"/>
    </row>
  </sheetData>
  <sheetProtection sheet="1"/>
  <mergeCells count="2">
    <mergeCell ref="E4:F4"/>
    <mergeCell ref="G4:K4"/>
  </mergeCells>
  <dataValidations count="5">
    <dataValidation type="list" allowBlank="1" showInputMessage="1" showErrorMessage="1" sqref="G5:G29 J5:J29 E5:E29">
      <formula1>$S$31:$S$43</formula1>
    </dataValidation>
    <dataValidation type="list" allowBlank="1" showInputMessage="1" showErrorMessage="1" sqref="C5:C29">
      <formula1>$R$31:$R$37</formula1>
    </dataValidation>
    <dataValidation type="list" allowBlank="1" showInputMessage="1" showErrorMessage="1" sqref="H5:H29 K5:K29">
      <formula1>$T$31:$T$62</formula1>
    </dataValidation>
    <dataValidation type="list" allowBlank="1" showInputMessage="1" showErrorMessage="1" sqref="F5:F29">
      <formula1>$T$32:$T$62</formula1>
    </dataValidation>
    <dataValidation type="list" allowBlank="1" showInputMessage="1" showErrorMessage="1" errorTitle="直接入力無効" error="リストの中から選んでください" sqref="B5:B29">
      <formula1>$L$35:$L$57</formula1>
    </dataValidation>
  </dataValidations>
  <printOptions/>
  <pageMargins left="0.7874015748031497" right="0.6299212598425197" top="0.6692913385826772" bottom="0.669291338582677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69"/>
  <sheetViews>
    <sheetView tabSelected="1" zoomScaleSheetLayoutView="100" zoomScalePageLayoutView="0" workbookViewId="0" topLeftCell="A1">
      <selection activeCell="L1" sqref="L1:T16384"/>
    </sheetView>
  </sheetViews>
  <sheetFormatPr defaultColWidth="9.00390625" defaultRowHeight="13.5"/>
  <cols>
    <col min="1" max="1" width="4.625" style="1" customWidth="1"/>
    <col min="2" max="2" width="23.375" style="1" customWidth="1"/>
    <col min="3" max="3" width="8.375" style="1" customWidth="1"/>
    <col min="4" max="4" width="8.125" style="1" customWidth="1"/>
    <col min="5" max="5" width="7.375" style="1" customWidth="1"/>
    <col min="6" max="6" width="7.50390625" style="1" customWidth="1"/>
    <col min="7" max="7" width="5.625" style="11" customWidth="1"/>
    <col min="8" max="8" width="5.50390625" style="1" customWidth="1"/>
    <col min="9" max="9" width="3.875" style="1" customWidth="1"/>
    <col min="10" max="10" width="6.125" style="11" customWidth="1"/>
    <col min="11" max="11" width="5.375" style="1" customWidth="1"/>
    <col min="12" max="20" width="7.50390625" style="1" hidden="1" customWidth="1"/>
    <col min="21" max="29" width="7.50390625" style="1" customWidth="1"/>
    <col min="30" max="16384" width="9.00390625" style="1" customWidth="1"/>
  </cols>
  <sheetData>
    <row r="1" spans="1:10" ht="18" customHeight="1">
      <c r="A1" s="4" t="s">
        <v>17</v>
      </c>
      <c r="B1" s="4"/>
      <c r="C1" s="4"/>
      <c r="D1" s="4"/>
      <c r="E1" s="4"/>
      <c r="F1" s="4"/>
      <c r="G1" s="5"/>
      <c r="H1" s="4"/>
      <c r="I1" s="4"/>
      <c r="J1" s="5" t="s">
        <v>31</v>
      </c>
    </row>
    <row r="2" spans="1:11" ht="13.5">
      <c r="A2" s="4"/>
      <c r="B2" s="4"/>
      <c r="C2" s="4"/>
      <c r="D2" s="4"/>
      <c r="E2" s="4"/>
      <c r="F2" s="4"/>
      <c r="G2" s="5"/>
      <c r="H2" s="4"/>
      <c r="I2" s="4"/>
      <c r="J2" s="5"/>
      <c r="K2" s="4"/>
    </row>
    <row r="3" spans="1:11" ht="21" customHeight="1">
      <c r="A3" s="4"/>
      <c r="B3" s="4"/>
      <c r="C3" s="4"/>
      <c r="D3" s="4"/>
      <c r="E3" s="4"/>
      <c r="F3" s="4"/>
      <c r="G3" s="5"/>
      <c r="H3" s="4"/>
      <c r="I3" s="4"/>
      <c r="J3" s="5"/>
      <c r="K3" s="4"/>
    </row>
    <row r="4" spans="1:11" s="2" customFormat="1" ht="39.75" customHeight="1">
      <c r="A4" s="6" t="s">
        <v>4</v>
      </c>
      <c r="B4" s="15" t="s">
        <v>1</v>
      </c>
      <c r="C4" s="19" t="s">
        <v>5</v>
      </c>
      <c r="D4" s="19" t="s">
        <v>6</v>
      </c>
      <c r="E4" s="133" t="s">
        <v>19</v>
      </c>
      <c r="F4" s="135"/>
      <c r="G4" s="133" t="s">
        <v>2</v>
      </c>
      <c r="H4" s="134"/>
      <c r="I4" s="134"/>
      <c r="J4" s="134"/>
      <c r="K4" s="135"/>
    </row>
    <row r="5" spans="1:11" ht="24.75" customHeight="1">
      <c r="A5" s="6">
        <v>76</v>
      </c>
      <c r="B5" s="47"/>
      <c r="C5" s="47"/>
      <c r="D5" s="47"/>
      <c r="E5" s="48"/>
      <c r="F5" s="46"/>
      <c r="G5" s="48">
        <f>E5</f>
        <v>0</v>
      </c>
      <c r="H5" s="33">
        <f>F5</f>
        <v>0</v>
      </c>
      <c r="I5" s="25" t="str">
        <f aca="true" t="shared" si="0" ref="I5:I29">IF(G5="","","～")</f>
        <v>～</v>
      </c>
      <c r="J5" s="45"/>
      <c r="K5" s="46"/>
    </row>
    <row r="6" spans="1:11" ht="24.75" customHeight="1">
      <c r="A6" s="6">
        <f aca="true" t="shared" si="1" ref="A6:A29">A5+1</f>
        <v>77</v>
      </c>
      <c r="B6" s="47"/>
      <c r="C6" s="47"/>
      <c r="D6" s="47"/>
      <c r="E6" s="48"/>
      <c r="F6" s="46"/>
      <c r="G6" s="48">
        <f aca="true" t="shared" si="2" ref="G6:H29">E6</f>
        <v>0</v>
      </c>
      <c r="H6" s="33">
        <f t="shared" si="2"/>
        <v>0</v>
      </c>
      <c r="I6" s="25" t="str">
        <f t="shared" si="0"/>
        <v>～</v>
      </c>
      <c r="J6" s="45"/>
      <c r="K6" s="46"/>
    </row>
    <row r="7" spans="1:11" ht="24.75" customHeight="1">
      <c r="A7" s="6">
        <f t="shared" si="1"/>
        <v>78</v>
      </c>
      <c r="B7" s="47"/>
      <c r="C7" s="47"/>
      <c r="D7" s="47"/>
      <c r="E7" s="48"/>
      <c r="F7" s="46"/>
      <c r="G7" s="48">
        <f t="shared" si="2"/>
        <v>0</v>
      </c>
      <c r="H7" s="33">
        <f t="shared" si="2"/>
        <v>0</v>
      </c>
      <c r="I7" s="25" t="str">
        <f t="shared" si="0"/>
        <v>～</v>
      </c>
      <c r="J7" s="45"/>
      <c r="K7" s="46"/>
    </row>
    <row r="8" spans="1:24" ht="24.75" customHeight="1">
      <c r="A8" s="6">
        <f t="shared" si="1"/>
        <v>79</v>
      </c>
      <c r="B8" s="47"/>
      <c r="C8" s="47"/>
      <c r="D8" s="47"/>
      <c r="E8" s="48"/>
      <c r="F8" s="46"/>
      <c r="G8" s="48">
        <f t="shared" si="2"/>
        <v>0</v>
      </c>
      <c r="H8" s="33">
        <f t="shared" si="2"/>
        <v>0</v>
      </c>
      <c r="I8" s="25" t="str">
        <f t="shared" si="0"/>
        <v>～</v>
      </c>
      <c r="J8" s="45"/>
      <c r="K8" s="46"/>
      <c r="U8" s="13"/>
      <c r="V8" s="13"/>
      <c r="W8" s="13"/>
      <c r="X8" s="13"/>
    </row>
    <row r="9" spans="1:11" ht="24.75" customHeight="1">
      <c r="A9" s="6">
        <f t="shared" si="1"/>
        <v>80</v>
      </c>
      <c r="B9" s="47"/>
      <c r="C9" s="47"/>
      <c r="D9" s="47"/>
      <c r="E9" s="48"/>
      <c r="F9" s="46"/>
      <c r="G9" s="48">
        <f t="shared" si="2"/>
        <v>0</v>
      </c>
      <c r="H9" s="33">
        <f t="shared" si="2"/>
        <v>0</v>
      </c>
      <c r="I9" s="25" t="str">
        <f t="shared" si="0"/>
        <v>～</v>
      </c>
      <c r="J9" s="45"/>
      <c r="K9" s="46"/>
    </row>
    <row r="10" spans="1:31" ht="24.75" customHeight="1">
      <c r="A10" s="6">
        <f t="shared" si="1"/>
        <v>81</v>
      </c>
      <c r="B10" s="47"/>
      <c r="C10" s="47"/>
      <c r="D10" s="47"/>
      <c r="E10" s="48"/>
      <c r="F10" s="46"/>
      <c r="G10" s="48">
        <f t="shared" si="2"/>
        <v>0</v>
      </c>
      <c r="H10" s="33">
        <f t="shared" si="2"/>
        <v>0</v>
      </c>
      <c r="I10" s="25" t="str">
        <f t="shared" si="0"/>
        <v>～</v>
      </c>
      <c r="J10" s="45"/>
      <c r="K10" s="46"/>
      <c r="U10" s="11"/>
      <c r="X10" s="11"/>
      <c r="AE10" s="9"/>
    </row>
    <row r="11" spans="1:31" ht="24.75" customHeight="1">
      <c r="A11" s="6">
        <f t="shared" si="1"/>
        <v>82</v>
      </c>
      <c r="B11" s="47"/>
      <c r="C11" s="47"/>
      <c r="D11" s="47"/>
      <c r="E11" s="48"/>
      <c r="F11" s="46"/>
      <c r="G11" s="48">
        <f t="shared" si="2"/>
        <v>0</v>
      </c>
      <c r="H11" s="33">
        <f t="shared" si="2"/>
        <v>0</v>
      </c>
      <c r="I11" s="25" t="str">
        <f t="shared" si="0"/>
        <v>～</v>
      </c>
      <c r="J11" s="45"/>
      <c r="K11" s="46"/>
      <c r="U11" s="11"/>
      <c r="X11" s="11"/>
      <c r="AE11" s="9"/>
    </row>
    <row r="12" spans="1:11" ht="24.75" customHeight="1">
      <c r="A12" s="6">
        <f t="shared" si="1"/>
        <v>83</v>
      </c>
      <c r="B12" s="47"/>
      <c r="C12" s="47"/>
      <c r="D12" s="47"/>
      <c r="E12" s="48"/>
      <c r="F12" s="46"/>
      <c r="G12" s="48">
        <f t="shared" si="2"/>
        <v>0</v>
      </c>
      <c r="H12" s="33">
        <f t="shared" si="2"/>
        <v>0</v>
      </c>
      <c r="I12" s="25" t="str">
        <f t="shared" si="0"/>
        <v>～</v>
      </c>
      <c r="J12" s="45"/>
      <c r="K12" s="46"/>
    </row>
    <row r="13" spans="1:11" ht="24.75" customHeight="1">
      <c r="A13" s="6">
        <f t="shared" si="1"/>
        <v>84</v>
      </c>
      <c r="B13" s="47"/>
      <c r="C13" s="47"/>
      <c r="D13" s="47"/>
      <c r="E13" s="48"/>
      <c r="F13" s="46"/>
      <c r="G13" s="48">
        <f t="shared" si="2"/>
        <v>0</v>
      </c>
      <c r="H13" s="33">
        <f t="shared" si="2"/>
        <v>0</v>
      </c>
      <c r="I13" s="25" t="str">
        <f t="shared" si="0"/>
        <v>～</v>
      </c>
      <c r="J13" s="45"/>
      <c r="K13" s="46"/>
    </row>
    <row r="14" spans="1:11" ht="24.75" customHeight="1">
      <c r="A14" s="6">
        <f t="shared" si="1"/>
        <v>85</v>
      </c>
      <c r="B14" s="47"/>
      <c r="C14" s="47"/>
      <c r="D14" s="47"/>
      <c r="E14" s="48"/>
      <c r="F14" s="46"/>
      <c r="G14" s="48">
        <f t="shared" si="2"/>
        <v>0</v>
      </c>
      <c r="H14" s="33">
        <f t="shared" si="2"/>
        <v>0</v>
      </c>
      <c r="I14" s="25" t="str">
        <f t="shared" si="0"/>
        <v>～</v>
      </c>
      <c r="J14" s="45"/>
      <c r="K14" s="46"/>
    </row>
    <row r="15" spans="1:11" ht="24.75" customHeight="1">
      <c r="A15" s="6">
        <f t="shared" si="1"/>
        <v>86</v>
      </c>
      <c r="B15" s="47"/>
      <c r="C15" s="47"/>
      <c r="D15" s="47"/>
      <c r="E15" s="48"/>
      <c r="F15" s="46"/>
      <c r="G15" s="48">
        <f t="shared" si="2"/>
        <v>0</v>
      </c>
      <c r="H15" s="33">
        <f t="shared" si="2"/>
        <v>0</v>
      </c>
      <c r="I15" s="25" t="str">
        <f t="shared" si="0"/>
        <v>～</v>
      </c>
      <c r="J15" s="45"/>
      <c r="K15" s="46"/>
    </row>
    <row r="16" spans="1:11" ht="24.75" customHeight="1">
      <c r="A16" s="6">
        <f t="shared" si="1"/>
        <v>87</v>
      </c>
      <c r="B16" s="47"/>
      <c r="C16" s="47"/>
      <c r="D16" s="47"/>
      <c r="E16" s="48"/>
      <c r="F16" s="46"/>
      <c r="G16" s="48">
        <f t="shared" si="2"/>
        <v>0</v>
      </c>
      <c r="H16" s="33">
        <f t="shared" si="2"/>
        <v>0</v>
      </c>
      <c r="I16" s="25" t="str">
        <f t="shared" si="0"/>
        <v>～</v>
      </c>
      <c r="J16" s="45"/>
      <c r="K16" s="46"/>
    </row>
    <row r="17" spans="1:11" ht="24.75" customHeight="1">
      <c r="A17" s="6">
        <f t="shared" si="1"/>
        <v>88</v>
      </c>
      <c r="B17" s="47"/>
      <c r="C17" s="47"/>
      <c r="D17" s="47"/>
      <c r="E17" s="48"/>
      <c r="F17" s="46"/>
      <c r="G17" s="48">
        <f t="shared" si="2"/>
        <v>0</v>
      </c>
      <c r="H17" s="33">
        <f t="shared" si="2"/>
        <v>0</v>
      </c>
      <c r="I17" s="25" t="str">
        <f t="shared" si="0"/>
        <v>～</v>
      </c>
      <c r="J17" s="45"/>
      <c r="K17" s="46"/>
    </row>
    <row r="18" spans="1:11" ht="24.75" customHeight="1">
      <c r="A18" s="6">
        <f t="shared" si="1"/>
        <v>89</v>
      </c>
      <c r="B18" s="47"/>
      <c r="C18" s="47"/>
      <c r="D18" s="47"/>
      <c r="E18" s="48"/>
      <c r="F18" s="46"/>
      <c r="G18" s="48">
        <f t="shared" si="2"/>
        <v>0</v>
      </c>
      <c r="H18" s="33">
        <f t="shared" si="2"/>
        <v>0</v>
      </c>
      <c r="I18" s="25" t="str">
        <f t="shared" si="0"/>
        <v>～</v>
      </c>
      <c r="J18" s="45"/>
      <c r="K18" s="46"/>
    </row>
    <row r="19" spans="1:11" ht="24.75" customHeight="1">
      <c r="A19" s="6">
        <f t="shared" si="1"/>
        <v>90</v>
      </c>
      <c r="B19" s="47"/>
      <c r="C19" s="47"/>
      <c r="D19" s="47"/>
      <c r="E19" s="48"/>
      <c r="F19" s="46"/>
      <c r="G19" s="48">
        <f t="shared" si="2"/>
        <v>0</v>
      </c>
      <c r="H19" s="33">
        <f t="shared" si="2"/>
        <v>0</v>
      </c>
      <c r="I19" s="25" t="str">
        <f t="shared" si="0"/>
        <v>～</v>
      </c>
      <c r="J19" s="45"/>
      <c r="K19" s="46"/>
    </row>
    <row r="20" spans="1:11" ht="24.75" customHeight="1">
      <c r="A20" s="6">
        <f t="shared" si="1"/>
        <v>91</v>
      </c>
      <c r="B20" s="47"/>
      <c r="C20" s="47"/>
      <c r="D20" s="47"/>
      <c r="E20" s="48"/>
      <c r="F20" s="46"/>
      <c r="G20" s="48">
        <f t="shared" si="2"/>
        <v>0</v>
      </c>
      <c r="H20" s="33">
        <f t="shared" si="2"/>
        <v>0</v>
      </c>
      <c r="I20" s="25" t="str">
        <f t="shared" si="0"/>
        <v>～</v>
      </c>
      <c r="J20" s="45"/>
      <c r="K20" s="46"/>
    </row>
    <row r="21" spans="1:11" ht="24.75" customHeight="1">
      <c r="A21" s="6">
        <f t="shared" si="1"/>
        <v>92</v>
      </c>
      <c r="B21" s="47"/>
      <c r="C21" s="47"/>
      <c r="D21" s="47"/>
      <c r="E21" s="48"/>
      <c r="F21" s="46"/>
      <c r="G21" s="48">
        <f t="shared" si="2"/>
        <v>0</v>
      </c>
      <c r="H21" s="33">
        <f t="shared" si="2"/>
        <v>0</v>
      </c>
      <c r="I21" s="25" t="str">
        <f t="shared" si="0"/>
        <v>～</v>
      </c>
      <c r="J21" s="45"/>
      <c r="K21" s="46"/>
    </row>
    <row r="22" spans="1:11" ht="24.75" customHeight="1">
      <c r="A22" s="6">
        <f>A21+1</f>
        <v>93</v>
      </c>
      <c r="B22" s="47"/>
      <c r="C22" s="47"/>
      <c r="D22" s="47"/>
      <c r="E22" s="48"/>
      <c r="F22" s="46"/>
      <c r="G22" s="48">
        <f t="shared" si="2"/>
        <v>0</v>
      </c>
      <c r="H22" s="33">
        <f t="shared" si="2"/>
        <v>0</v>
      </c>
      <c r="I22" s="25" t="str">
        <f t="shared" si="0"/>
        <v>～</v>
      </c>
      <c r="J22" s="45"/>
      <c r="K22" s="46"/>
    </row>
    <row r="23" spans="1:11" ht="24.75" customHeight="1">
      <c r="A23" s="6">
        <f t="shared" si="1"/>
        <v>94</v>
      </c>
      <c r="B23" s="47"/>
      <c r="C23" s="47"/>
      <c r="D23" s="47"/>
      <c r="E23" s="48"/>
      <c r="F23" s="46"/>
      <c r="G23" s="48">
        <f t="shared" si="2"/>
        <v>0</v>
      </c>
      <c r="H23" s="33">
        <f t="shared" si="2"/>
        <v>0</v>
      </c>
      <c r="I23" s="25" t="str">
        <f t="shared" si="0"/>
        <v>～</v>
      </c>
      <c r="J23" s="45"/>
      <c r="K23" s="46"/>
    </row>
    <row r="24" spans="1:11" ht="24.75" customHeight="1">
      <c r="A24" s="6">
        <f t="shared" si="1"/>
        <v>95</v>
      </c>
      <c r="B24" s="47"/>
      <c r="C24" s="47"/>
      <c r="D24" s="47"/>
      <c r="E24" s="48"/>
      <c r="F24" s="46"/>
      <c r="G24" s="48">
        <f t="shared" si="2"/>
        <v>0</v>
      </c>
      <c r="H24" s="33">
        <f t="shared" si="2"/>
        <v>0</v>
      </c>
      <c r="I24" s="25" t="str">
        <f t="shared" si="0"/>
        <v>～</v>
      </c>
      <c r="J24" s="45"/>
      <c r="K24" s="46"/>
    </row>
    <row r="25" spans="1:11" ht="24.75" customHeight="1">
      <c r="A25" s="6">
        <f t="shared" si="1"/>
        <v>96</v>
      </c>
      <c r="B25" s="47"/>
      <c r="C25" s="47"/>
      <c r="D25" s="47"/>
      <c r="E25" s="48"/>
      <c r="F25" s="46"/>
      <c r="G25" s="48">
        <f t="shared" si="2"/>
        <v>0</v>
      </c>
      <c r="H25" s="33">
        <f t="shared" si="2"/>
        <v>0</v>
      </c>
      <c r="I25" s="25" t="str">
        <f t="shared" si="0"/>
        <v>～</v>
      </c>
      <c r="J25" s="45"/>
      <c r="K25" s="46"/>
    </row>
    <row r="26" spans="1:11" ht="24.75" customHeight="1">
      <c r="A26" s="6">
        <f t="shared" si="1"/>
        <v>97</v>
      </c>
      <c r="B26" s="47"/>
      <c r="C26" s="47"/>
      <c r="D26" s="47"/>
      <c r="E26" s="48"/>
      <c r="F26" s="46"/>
      <c r="G26" s="48">
        <f t="shared" si="2"/>
        <v>0</v>
      </c>
      <c r="H26" s="33">
        <f t="shared" si="2"/>
        <v>0</v>
      </c>
      <c r="I26" s="25" t="str">
        <f t="shared" si="0"/>
        <v>～</v>
      </c>
      <c r="J26" s="45"/>
      <c r="K26" s="46"/>
    </row>
    <row r="27" spans="1:11" ht="24.75" customHeight="1">
      <c r="A27" s="6">
        <f t="shared" si="1"/>
        <v>98</v>
      </c>
      <c r="B27" s="47"/>
      <c r="C27" s="47"/>
      <c r="D27" s="47"/>
      <c r="E27" s="48"/>
      <c r="F27" s="46"/>
      <c r="G27" s="48">
        <f t="shared" si="2"/>
        <v>0</v>
      </c>
      <c r="H27" s="33">
        <f t="shared" si="2"/>
        <v>0</v>
      </c>
      <c r="I27" s="25" t="str">
        <f t="shared" si="0"/>
        <v>～</v>
      </c>
      <c r="J27" s="45"/>
      <c r="K27" s="46"/>
    </row>
    <row r="28" spans="1:11" ht="24.75" customHeight="1">
      <c r="A28" s="6">
        <f t="shared" si="1"/>
        <v>99</v>
      </c>
      <c r="B28" s="47"/>
      <c r="C28" s="47"/>
      <c r="D28" s="47"/>
      <c r="E28" s="48"/>
      <c r="F28" s="46"/>
      <c r="G28" s="48">
        <f t="shared" si="2"/>
        <v>0</v>
      </c>
      <c r="H28" s="33">
        <f t="shared" si="2"/>
        <v>0</v>
      </c>
      <c r="I28" s="25" t="str">
        <f t="shared" si="0"/>
        <v>～</v>
      </c>
      <c r="J28" s="45"/>
      <c r="K28" s="46"/>
    </row>
    <row r="29" spans="1:11" ht="24.75" customHeight="1">
      <c r="A29" s="6">
        <f t="shared" si="1"/>
        <v>100</v>
      </c>
      <c r="B29" s="47"/>
      <c r="C29" s="47"/>
      <c r="D29" s="47"/>
      <c r="E29" s="48"/>
      <c r="F29" s="46"/>
      <c r="G29" s="48">
        <f t="shared" si="2"/>
        <v>0</v>
      </c>
      <c r="H29" s="33">
        <f t="shared" si="2"/>
        <v>0</v>
      </c>
      <c r="I29" s="25" t="str">
        <f t="shared" si="0"/>
        <v>～</v>
      </c>
      <c r="J29" s="45"/>
      <c r="K29" s="46"/>
    </row>
    <row r="30" spans="1:11" ht="21" customHeight="1">
      <c r="A30" s="4" t="s">
        <v>7</v>
      </c>
      <c r="B30" s="4"/>
      <c r="C30" s="4"/>
      <c r="D30" s="4"/>
      <c r="E30" s="4"/>
      <c r="F30" s="4"/>
      <c r="G30" s="5"/>
      <c r="H30" s="4"/>
      <c r="I30" s="4"/>
      <c r="J30" s="5"/>
      <c r="K30" s="4"/>
    </row>
    <row r="31" spans="1:20" ht="13.5">
      <c r="A31" s="4"/>
      <c r="B31" s="4"/>
      <c r="C31" s="4"/>
      <c r="D31" s="4"/>
      <c r="E31" s="4"/>
      <c r="F31" s="4"/>
      <c r="G31" s="5"/>
      <c r="H31" s="4"/>
      <c r="I31" s="4"/>
      <c r="J31" s="5"/>
      <c r="K31" s="4"/>
      <c r="T31" s="8"/>
    </row>
    <row r="32" spans="12:20" ht="19.5" customHeight="1">
      <c r="L32" s="4"/>
      <c r="R32" s="3">
        <v>1</v>
      </c>
      <c r="S32" s="10">
        <v>1</v>
      </c>
      <c r="T32" s="9">
        <v>1</v>
      </c>
    </row>
    <row r="33" spans="12:20" ht="19.5" customHeight="1">
      <c r="L33" s="4"/>
      <c r="R33" s="3">
        <v>2</v>
      </c>
      <c r="S33" s="10">
        <v>2</v>
      </c>
      <c r="T33" s="9">
        <v>2</v>
      </c>
    </row>
    <row r="34" spans="13:20" ht="19.5" customHeight="1">
      <c r="M34" s="2"/>
      <c r="N34" s="2"/>
      <c r="O34" s="2"/>
      <c r="P34" s="2"/>
      <c r="Q34" s="2"/>
      <c r="R34" s="3">
        <v>3</v>
      </c>
      <c r="S34" s="10">
        <v>3</v>
      </c>
      <c r="T34" s="9">
        <v>3</v>
      </c>
    </row>
    <row r="35" spans="12:20" ht="13.5">
      <c r="L35" s="1" t="str">
        <f>'設定'!$G$23</f>
        <v>インフルエンザ</v>
      </c>
      <c r="N35" s="1">
        <f aca="true" t="shared" si="3" ref="N35:N59">B5&amp;C5</f>
      </c>
      <c r="Q35" s="8"/>
      <c r="R35" s="3">
        <v>4</v>
      </c>
      <c r="S35" s="10">
        <v>4</v>
      </c>
      <c r="T35" s="9">
        <v>4</v>
      </c>
    </row>
    <row r="36" spans="12:20" ht="13.5">
      <c r="L36" s="1" t="str">
        <f>'設定'!$G$24</f>
        <v>百日咳</v>
      </c>
      <c r="N36" s="1">
        <f t="shared" si="3"/>
      </c>
      <c r="P36" s="10"/>
      <c r="Q36" s="9"/>
      <c r="R36" s="3">
        <v>5</v>
      </c>
      <c r="S36" s="10">
        <v>5</v>
      </c>
      <c r="T36" s="9">
        <v>5</v>
      </c>
    </row>
    <row r="37" spans="12:20" ht="13.5">
      <c r="L37" s="1" t="str">
        <f>'設定'!$G$25</f>
        <v>麻しん</v>
      </c>
      <c r="N37" s="1">
        <f t="shared" si="3"/>
      </c>
      <c r="P37" s="10"/>
      <c r="Q37" s="9"/>
      <c r="R37" s="3">
        <v>6</v>
      </c>
      <c r="S37" s="10">
        <v>6</v>
      </c>
      <c r="T37" s="9">
        <v>6</v>
      </c>
    </row>
    <row r="38" spans="12:20" ht="13.5">
      <c r="L38" s="1" t="str">
        <f>'設定'!$G$26</f>
        <v>流行性耳下腺炎</v>
      </c>
      <c r="N38" s="1">
        <f t="shared" si="3"/>
      </c>
      <c r="P38" s="10"/>
      <c r="Q38" s="9"/>
      <c r="S38" s="10">
        <v>7</v>
      </c>
      <c r="T38" s="9">
        <v>7</v>
      </c>
    </row>
    <row r="39" spans="12:20" ht="13.5">
      <c r="L39" s="1" t="str">
        <f>'設定'!$G$27</f>
        <v>風しん</v>
      </c>
      <c r="N39" s="1">
        <f t="shared" si="3"/>
      </c>
      <c r="P39" s="10"/>
      <c r="Q39" s="9"/>
      <c r="S39" s="10">
        <v>8</v>
      </c>
      <c r="T39" s="9">
        <v>8</v>
      </c>
    </row>
    <row r="40" spans="12:20" ht="13.5">
      <c r="L40" s="1" t="str">
        <f>'設定'!$G$28</f>
        <v>水痘</v>
      </c>
      <c r="N40" s="1">
        <f t="shared" si="3"/>
      </c>
      <c r="P40" s="10"/>
      <c r="Q40" s="9"/>
      <c r="S40" s="10">
        <v>9</v>
      </c>
      <c r="T40" s="9">
        <v>9</v>
      </c>
    </row>
    <row r="41" spans="12:20" ht="13.5">
      <c r="L41" s="1" t="str">
        <f>'設定'!$G$29</f>
        <v>咽頭結膜熱
（アデノウィルス感染症）</v>
      </c>
      <c r="N41" s="1">
        <f t="shared" si="3"/>
      </c>
      <c r="P41" s="10"/>
      <c r="Q41" s="9"/>
      <c r="S41" s="10">
        <v>10</v>
      </c>
      <c r="T41" s="9">
        <v>10</v>
      </c>
    </row>
    <row r="42" spans="12:20" ht="13.5">
      <c r="L42" s="1" t="str">
        <f>'設定'!$G$30</f>
        <v>結核</v>
      </c>
      <c r="N42" s="1">
        <f t="shared" si="3"/>
      </c>
      <c r="P42" s="10"/>
      <c r="Q42" s="9"/>
      <c r="S42" s="10">
        <v>11</v>
      </c>
      <c r="T42" s="9">
        <v>11</v>
      </c>
    </row>
    <row r="43" spans="12:20" ht="13.5">
      <c r="L43" s="1" t="str">
        <f>'設定'!$G$31</f>
        <v>髄膜炎菌性髄膜炎</v>
      </c>
      <c r="N43" s="1">
        <f t="shared" si="3"/>
      </c>
      <c r="P43" s="10"/>
      <c r="Q43" s="9"/>
      <c r="S43" s="10">
        <v>12</v>
      </c>
      <c r="T43" s="9">
        <v>12</v>
      </c>
    </row>
    <row r="44" spans="12:20" ht="13.5">
      <c r="L44" s="1" t="str">
        <f>'設定'!$G$32</f>
        <v>腸管出血性大腸菌感染症</v>
      </c>
      <c r="N44" s="1">
        <f t="shared" si="3"/>
      </c>
      <c r="P44" s="10"/>
      <c r="Q44" s="9"/>
      <c r="T44" s="9">
        <v>13</v>
      </c>
    </row>
    <row r="45" spans="12:20" ht="13.5">
      <c r="L45" s="1" t="str">
        <f>'設定'!$G$33</f>
        <v>流行性角結膜炎</v>
      </c>
      <c r="N45" s="1">
        <f t="shared" si="3"/>
      </c>
      <c r="O45" s="1">
        <f aca="true" t="shared" si="4" ref="O45:O59">B15&amp;C15</f>
      </c>
      <c r="P45" s="10"/>
      <c r="Q45" s="9"/>
      <c r="T45" s="9">
        <v>14</v>
      </c>
    </row>
    <row r="46" spans="12:20" ht="13.5">
      <c r="L46" s="1" t="str">
        <f>'設定'!$G$34</f>
        <v>急性出血性結膜炎</v>
      </c>
      <c r="N46" s="1">
        <f t="shared" si="3"/>
      </c>
      <c r="O46" s="1">
        <f t="shared" si="4"/>
      </c>
      <c r="P46" s="10"/>
      <c r="Q46" s="9"/>
      <c r="T46" s="9">
        <v>15</v>
      </c>
    </row>
    <row r="47" spans="12:20" ht="13.5">
      <c r="L47" s="4" t="str">
        <f>'設定'!$G$35</f>
        <v>新型コロナウイルス感染症</v>
      </c>
      <c r="N47" s="1">
        <f t="shared" si="3"/>
      </c>
      <c r="O47" s="1">
        <f t="shared" si="4"/>
      </c>
      <c r="P47" s="10"/>
      <c r="Q47" s="9"/>
      <c r="T47" s="9">
        <v>16</v>
      </c>
    </row>
    <row r="48" spans="12:20" ht="13.5">
      <c r="L48" s="4" t="str">
        <f>'設定'!$G$36</f>
        <v>濃厚接触者</v>
      </c>
      <c r="N48" s="1">
        <f t="shared" si="3"/>
      </c>
      <c r="O48" s="1">
        <f t="shared" si="4"/>
      </c>
      <c r="Q48" s="9"/>
      <c r="T48" s="9">
        <v>17</v>
      </c>
    </row>
    <row r="49" spans="12:20" ht="13.5">
      <c r="L49" s="4" t="str">
        <f>'設定'!$G$37</f>
        <v>発熱等による</v>
      </c>
      <c r="N49" s="1">
        <f t="shared" si="3"/>
      </c>
      <c r="O49" s="1">
        <f t="shared" si="4"/>
      </c>
      <c r="Q49" s="9"/>
      <c r="T49" s="9">
        <v>18</v>
      </c>
    </row>
    <row r="50" spans="12:20" ht="13.5">
      <c r="L50" s="4" t="str">
        <f>'設定'!$G$38</f>
        <v>家族のかぜ症状による</v>
      </c>
      <c r="N50" s="1">
        <f t="shared" si="3"/>
      </c>
      <c r="O50" s="1">
        <f t="shared" si="4"/>
      </c>
      <c r="Q50" s="9"/>
      <c r="T50" s="9">
        <v>19</v>
      </c>
    </row>
    <row r="51" spans="12:20" ht="13.5">
      <c r="L51" s="4" t="str">
        <f>'設定'!$G$39</f>
        <v>その他</v>
      </c>
      <c r="N51" s="1">
        <f t="shared" si="3"/>
      </c>
      <c r="O51" s="1">
        <f t="shared" si="4"/>
      </c>
      <c r="Q51" s="9"/>
      <c r="T51" s="9">
        <v>20</v>
      </c>
    </row>
    <row r="52" spans="12:20" ht="13.5">
      <c r="L52" s="4" t="str">
        <f>'設定'!$G$40</f>
        <v>溶連菌感染症</v>
      </c>
      <c r="N52" s="1">
        <f t="shared" si="3"/>
      </c>
      <c r="O52" s="1">
        <f t="shared" si="4"/>
      </c>
      <c r="Q52" s="9"/>
      <c r="T52" s="9">
        <v>21</v>
      </c>
    </row>
    <row r="53" spans="12:20" ht="13.5">
      <c r="L53" s="4" t="str">
        <f>'設定'!$G$41</f>
        <v>マイコプラズマ肺炎</v>
      </c>
      <c r="N53" s="1">
        <f t="shared" si="3"/>
      </c>
      <c r="O53" s="1">
        <f t="shared" si="4"/>
      </c>
      <c r="Q53" s="9"/>
      <c r="T53" s="9">
        <v>22</v>
      </c>
    </row>
    <row r="54" spans="12:20" ht="13.5">
      <c r="L54" s="4" t="str">
        <f>'設定'!$G$42</f>
        <v>感染性胃腸炎</v>
      </c>
      <c r="N54" s="1">
        <f t="shared" si="3"/>
      </c>
      <c r="O54" s="1">
        <f t="shared" si="4"/>
      </c>
      <c r="Q54" s="9"/>
      <c r="T54" s="9">
        <v>23</v>
      </c>
    </row>
    <row r="55" spans="12:20" ht="13.5">
      <c r="L55" s="4">
        <f>'設定'!$C$23</f>
        <v>0</v>
      </c>
      <c r="N55" s="1">
        <f t="shared" si="3"/>
      </c>
      <c r="O55" s="1">
        <f t="shared" si="4"/>
      </c>
      <c r="Q55" s="9"/>
      <c r="T55" s="9">
        <v>24</v>
      </c>
    </row>
    <row r="56" spans="12:20" ht="13.5">
      <c r="L56" s="4">
        <f>'設定'!$C$24</f>
        <v>0</v>
      </c>
      <c r="N56" s="1">
        <f t="shared" si="3"/>
      </c>
      <c r="O56" s="1">
        <f t="shared" si="4"/>
      </c>
      <c r="Q56" s="9"/>
      <c r="T56" s="9">
        <v>25</v>
      </c>
    </row>
    <row r="57" spans="12:20" ht="13.5">
      <c r="L57" s="4">
        <f>'設定'!$C$25</f>
        <v>0</v>
      </c>
      <c r="N57" s="1">
        <f t="shared" si="3"/>
      </c>
      <c r="O57" s="1">
        <f t="shared" si="4"/>
      </c>
      <c r="Q57" s="9"/>
      <c r="T57" s="9">
        <v>26</v>
      </c>
    </row>
    <row r="58" spans="12:20" ht="13.5">
      <c r="L58" s="4"/>
      <c r="N58" s="1">
        <f t="shared" si="3"/>
      </c>
      <c r="O58" s="1">
        <f t="shared" si="4"/>
      </c>
      <c r="Q58" s="9"/>
      <c r="T58" s="9">
        <v>27</v>
      </c>
    </row>
    <row r="59" spans="12:20" ht="13.5">
      <c r="L59" s="4"/>
      <c r="N59" s="1">
        <f t="shared" si="3"/>
      </c>
      <c r="O59" s="1">
        <f t="shared" si="4"/>
      </c>
      <c r="Q59" s="9"/>
      <c r="T59" s="9">
        <v>28</v>
      </c>
    </row>
    <row r="60" spans="12:20" ht="13.5">
      <c r="L60" s="4"/>
      <c r="Q60" s="9"/>
      <c r="T60" s="9">
        <v>29</v>
      </c>
    </row>
    <row r="61" spans="12:20" ht="13.5">
      <c r="L61" s="4"/>
      <c r="Q61" s="9"/>
      <c r="T61" s="9">
        <v>30</v>
      </c>
    </row>
    <row r="62" spans="12:20" ht="13.5">
      <c r="L62" s="4"/>
      <c r="Q62" s="9"/>
      <c r="T62" s="9">
        <v>31</v>
      </c>
    </row>
    <row r="63" spans="12:17" ht="13.5">
      <c r="L63" s="4"/>
      <c r="Q63" s="9"/>
    </row>
    <row r="64" spans="12:17" ht="13.5">
      <c r="L64" s="4"/>
      <c r="N64" s="3"/>
      <c r="Q64" s="9"/>
    </row>
    <row r="65" spans="12:17" ht="13.5">
      <c r="L65" s="4"/>
      <c r="N65" s="3"/>
      <c r="Q65" s="9"/>
    </row>
    <row r="66" spans="12:17" ht="13.5">
      <c r="L66" s="4"/>
      <c r="N66" s="3"/>
      <c r="Q66" s="9"/>
    </row>
    <row r="67" spans="14:17" ht="13.5">
      <c r="N67" s="3"/>
      <c r="Q67" s="9"/>
    </row>
    <row r="68" spans="14:17" ht="13.5">
      <c r="N68" s="3"/>
      <c r="Q68" s="9"/>
    </row>
    <row r="69" spans="14:17" ht="13.5">
      <c r="N69" s="3"/>
      <c r="Q69" s="9"/>
    </row>
  </sheetData>
  <sheetProtection sheet="1"/>
  <mergeCells count="2">
    <mergeCell ref="E4:F4"/>
    <mergeCell ref="G4:K4"/>
  </mergeCells>
  <dataValidations count="5">
    <dataValidation type="list" allowBlank="1" showInputMessage="1" showErrorMessage="1" sqref="C5:C29">
      <formula1>$R$31:$R$37</formula1>
    </dataValidation>
    <dataValidation type="list" allowBlank="1" showInputMessage="1" showErrorMessage="1" sqref="G5:G29 J5:J29 E5:E29">
      <formula1>$S$31:$S$43</formula1>
    </dataValidation>
    <dataValidation type="list" allowBlank="1" showInputMessage="1" showErrorMessage="1" sqref="H5:H29 K5:K29">
      <formula1>$T$31:$T$62</formula1>
    </dataValidation>
    <dataValidation type="list" allowBlank="1" showInputMessage="1" showErrorMessage="1" sqref="F5:F29">
      <formula1>$T$32:$T$62</formula1>
    </dataValidation>
    <dataValidation type="list" allowBlank="1" showInputMessage="1" showErrorMessage="1" errorTitle="直接入力無効" error="リストの中から選んでください" sqref="B5:B29">
      <formula1>$L$35:$L$57</formula1>
    </dataValidation>
  </dataValidations>
  <printOptions/>
  <pageMargins left="0.7874015748031497" right="0.6299212598425197" top="0.6692913385826772" bottom="0.6692913385826772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69"/>
  <sheetViews>
    <sheetView view="pageBreakPreview" zoomScaleSheetLayoutView="100" zoomScalePageLayoutView="0" workbookViewId="0" topLeftCell="A1">
      <selection activeCell="L1" sqref="L1:T16384"/>
    </sheetView>
  </sheetViews>
  <sheetFormatPr defaultColWidth="9.00390625" defaultRowHeight="13.5"/>
  <cols>
    <col min="1" max="1" width="4.625" style="1" customWidth="1"/>
    <col min="2" max="2" width="23.375" style="1" customWidth="1"/>
    <col min="3" max="3" width="8.375" style="1" customWidth="1"/>
    <col min="4" max="4" width="8.125" style="1" customWidth="1"/>
    <col min="5" max="5" width="7.375" style="1" customWidth="1"/>
    <col min="6" max="6" width="7.50390625" style="1" customWidth="1"/>
    <col min="7" max="7" width="5.625" style="11" customWidth="1"/>
    <col min="8" max="8" width="5.50390625" style="1" customWidth="1"/>
    <col min="9" max="9" width="3.875" style="1" customWidth="1"/>
    <col min="10" max="10" width="6.125" style="11" customWidth="1"/>
    <col min="11" max="11" width="5.375" style="1" customWidth="1"/>
    <col min="12" max="20" width="7.50390625" style="1" hidden="1" customWidth="1"/>
    <col min="21" max="22" width="7.50390625" style="1" customWidth="1"/>
    <col min="23" max="16384" width="9.00390625" style="1" customWidth="1"/>
  </cols>
  <sheetData>
    <row r="1" spans="1:10" ht="18" customHeight="1">
      <c r="A1" s="4" t="s">
        <v>17</v>
      </c>
      <c r="B1" s="4"/>
      <c r="C1" s="4"/>
      <c r="D1" s="4"/>
      <c r="E1" s="4"/>
      <c r="F1" s="4"/>
      <c r="G1" s="5"/>
      <c r="H1" s="4"/>
      <c r="I1" s="4"/>
      <c r="J1" s="5" t="s">
        <v>30</v>
      </c>
    </row>
    <row r="2" spans="1:11" ht="13.5">
      <c r="A2" s="4"/>
      <c r="B2" s="4"/>
      <c r="C2" s="4"/>
      <c r="D2" s="4"/>
      <c r="E2" s="4"/>
      <c r="F2" s="4"/>
      <c r="G2" s="5"/>
      <c r="H2" s="4"/>
      <c r="I2" s="4"/>
      <c r="J2" s="5"/>
      <c r="K2" s="4"/>
    </row>
    <row r="3" spans="1:11" ht="21" customHeight="1">
      <c r="A3" s="4"/>
      <c r="B3" s="4"/>
      <c r="C3" s="4"/>
      <c r="D3" s="4"/>
      <c r="E3" s="4"/>
      <c r="F3" s="4"/>
      <c r="G3" s="5"/>
      <c r="H3" s="4"/>
      <c r="I3" s="4"/>
      <c r="J3" s="5"/>
      <c r="K3" s="4"/>
    </row>
    <row r="4" spans="1:11" s="2" customFormat="1" ht="39.75" customHeight="1">
      <c r="A4" s="6" t="s">
        <v>4</v>
      </c>
      <c r="B4" s="15" t="s">
        <v>1</v>
      </c>
      <c r="C4" s="19" t="s">
        <v>5</v>
      </c>
      <c r="D4" s="19" t="s">
        <v>6</v>
      </c>
      <c r="E4" s="133" t="s">
        <v>19</v>
      </c>
      <c r="F4" s="135"/>
      <c r="G4" s="133" t="s">
        <v>2</v>
      </c>
      <c r="H4" s="134"/>
      <c r="I4" s="134"/>
      <c r="J4" s="134"/>
      <c r="K4" s="135"/>
    </row>
    <row r="5" spans="1:11" ht="24.75" customHeight="1">
      <c r="A5" s="6">
        <v>101</v>
      </c>
      <c r="B5" s="47"/>
      <c r="C5" s="47"/>
      <c r="D5" s="47"/>
      <c r="E5" s="48"/>
      <c r="F5" s="46"/>
      <c r="G5" s="48">
        <f>E5</f>
        <v>0</v>
      </c>
      <c r="H5" s="33">
        <f>F5</f>
        <v>0</v>
      </c>
      <c r="I5" s="25" t="str">
        <f aca="true" t="shared" si="0" ref="I5:I29">IF(G5="","","～")</f>
        <v>～</v>
      </c>
      <c r="J5" s="45"/>
      <c r="K5" s="46"/>
    </row>
    <row r="6" spans="1:11" ht="24.75" customHeight="1">
      <c r="A6" s="6">
        <f aca="true" t="shared" si="1" ref="A6:A29">A5+1</f>
        <v>102</v>
      </c>
      <c r="B6" s="47"/>
      <c r="C6" s="47"/>
      <c r="D6" s="47"/>
      <c r="E6" s="48"/>
      <c r="F6" s="46"/>
      <c r="G6" s="48">
        <f aca="true" t="shared" si="2" ref="G6:H29">E6</f>
        <v>0</v>
      </c>
      <c r="H6" s="33">
        <f t="shared" si="2"/>
        <v>0</v>
      </c>
      <c r="I6" s="25" t="str">
        <f t="shared" si="0"/>
        <v>～</v>
      </c>
      <c r="J6" s="45"/>
      <c r="K6" s="46"/>
    </row>
    <row r="7" spans="1:11" ht="24.75" customHeight="1">
      <c r="A7" s="6">
        <f t="shared" si="1"/>
        <v>103</v>
      </c>
      <c r="B7" s="47"/>
      <c r="C7" s="47"/>
      <c r="D7" s="47"/>
      <c r="E7" s="48"/>
      <c r="F7" s="46"/>
      <c r="G7" s="48">
        <f t="shared" si="2"/>
        <v>0</v>
      </c>
      <c r="H7" s="33">
        <f t="shared" si="2"/>
        <v>0</v>
      </c>
      <c r="I7" s="25" t="str">
        <f t="shared" si="0"/>
        <v>～</v>
      </c>
      <c r="J7" s="45"/>
      <c r="K7" s="46"/>
    </row>
    <row r="8" spans="1:24" ht="24.75" customHeight="1">
      <c r="A8" s="6">
        <f t="shared" si="1"/>
        <v>104</v>
      </c>
      <c r="B8" s="47"/>
      <c r="C8" s="47"/>
      <c r="D8" s="47"/>
      <c r="E8" s="48"/>
      <c r="F8" s="46"/>
      <c r="G8" s="48">
        <f t="shared" si="2"/>
        <v>0</v>
      </c>
      <c r="H8" s="33">
        <f t="shared" si="2"/>
        <v>0</v>
      </c>
      <c r="I8" s="25" t="str">
        <f t="shared" si="0"/>
        <v>～</v>
      </c>
      <c r="J8" s="45"/>
      <c r="K8" s="46"/>
      <c r="V8" s="13"/>
      <c r="W8" s="13"/>
      <c r="X8" s="13"/>
    </row>
    <row r="9" spans="1:11" ht="24.75" customHeight="1">
      <c r="A9" s="6">
        <f t="shared" si="1"/>
        <v>105</v>
      </c>
      <c r="B9" s="47"/>
      <c r="C9" s="47"/>
      <c r="D9" s="47"/>
      <c r="E9" s="48"/>
      <c r="F9" s="46"/>
      <c r="G9" s="48">
        <f t="shared" si="2"/>
        <v>0</v>
      </c>
      <c r="H9" s="33">
        <f t="shared" si="2"/>
        <v>0</v>
      </c>
      <c r="I9" s="25" t="str">
        <f t="shared" si="0"/>
        <v>～</v>
      </c>
      <c r="J9" s="45"/>
      <c r="K9" s="46"/>
    </row>
    <row r="10" spans="1:31" ht="24.75" customHeight="1">
      <c r="A10" s="6">
        <f t="shared" si="1"/>
        <v>106</v>
      </c>
      <c r="B10" s="47"/>
      <c r="C10" s="47"/>
      <c r="D10" s="47"/>
      <c r="E10" s="48"/>
      <c r="F10" s="46"/>
      <c r="G10" s="48">
        <f t="shared" si="2"/>
        <v>0</v>
      </c>
      <c r="H10" s="33">
        <f t="shared" si="2"/>
        <v>0</v>
      </c>
      <c r="I10" s="25" t="str">
        <f t="shared" si="0"/>
        <v>～</v>
      </c>
      <c r="J10" s="45"/>
      <c r="K10" s="46"/>
      <c r="X10" s="11"/>
      <c r="AE10" s="9"/>
    </row>
    <row r="11" spans="1:31" ht="24.75" customHeight="1">
      <c r="A11" s="6">
        <f t="shared" si="1"/>
        <v>107</v>
      </c>
      <c r="B11" s="47"/>
      <c r="C11" s="47"/>
      <c r="D11" s="47"/>
      <c r="E11" s="48"/>
      <c r="F11" s="46"/>
      <c r="G11" s="48">
        <f t="shared" si="2"/>
        <v>0</v>
      </c>
      <c r="H11" s="33">
        <f t="shared" si="2"/>
        <v>0</v>
      </c>
      <c r="I11" s="25" t="str">
        <f t="shared" si="0"/>
        <v>～</v>
      </c>
      <c r="J11" s="45"/>
      <c r="K11" s="46"/>
      <c r="X11" s="11"/>
      <c r="AE11" s="9"/>
    </row>
    <row r="12" spans="1:11" ht="24.75" customHeight="1">
      <c r="A12" s="6">
        <f t="shared" si="1"/>
        <v>108</v>
      </c>
      <c r="B12" s="47"/>
      <c r="C12" s="47"/>
      <c r="D12" s="47"/>
      <c r="E12" s="48"/>
      <c r="F12" s="46"/>
      <c r="G12" s="48">
        <f t="shared" si="2"/>
        <v>0</v>
      </c>
      <c r="H12" s="33">
        <f t="shared" si="2"/>
        <v>0</v>
      </c>
      <c r="I12" s="25" t="str">
        <f t="shared" si="0"/>
        <v>～</v>
      </c>
      <c r="J12" s="45"/>
      <c r="K12" s="46"/>
    </row>
    <row r="13" spans="1:11" ht="24.75" customHeight="1">
      <c r="A13" s="6">
        <f t="shared" si="1"/>
        <v>109</v>
      </c>
      <c r="B13" s="47"/>
      <c r="C13" s="47"/>
      <c r="D13" s="47"/>
      <c r="E13" s="48"/>
      <c r="F13" s="46"/>
      <c r="G13" s="48">
        <f t="shared" si="2"/>
        <v>0</v>
      </c>
      <c r="H13" s="33">
        <f t="shared" si="2"/>
        <v>0</v>
      </c>
      <c r="I13" s="25" t="str">
        <f t="shared" si="0"/>
        <v>～</v>
      </c>
      <c r="J13" s="45"/>
      <c r="K13" s="46"/>
    </row>
    <row r="14" spans="1:11" ht="24.75" customHeight="1">
      <c r="A14" s="6">
        <f t="shared" si="1"/>
        <v>110</v>
      </c>
      <c r="B14" s="47"/>
      <c r="C14" s="47"/>
      <c r="D14" s="47"/>
      <c r="E14" s="48"/>
      <c r="F14" s="46"/>
      <c r="G14" s="48">
        <f t="shared" si="2"/>
        <v>0</v>
      </c>
      <c r="H14" s="33">
        <f t="shared" si="2"/>
        <v>0</v>
      </c>
      <c r="I14" s="25" t="str">
        <f t="shared" si="0"/>
        <v>～</v>
      </c>
      <c r="J14" s="45"/>
      <c r="K14" s="46"/>
    </row>
    <row r="15" spans="1:11" ht="24.75" customHeight="1">
      <c r="A15" s="6">
        <f t="shared" si="1"/>
        <v>111</v>
      </c>
      <c r="B15" s="47"/>
      <c r="C15" s="47"/>
      <c r="D15" s="47"/>
      <c r="E15" s="48"/>
      <c r="F15" s="46"/>
      <c r="G15" s="48">
        <f t="shared" si="2"/>
        <v>0</v>
      </c>
      <c r="H15" s="33">
        <f t="shared" si="2"/>
        <v>0</v>
      </c>
      <c r="I15" s="25" t="str">
        <f t="shared" si="0"/>
        <v>～</v>
      </c>
      <c r="J15" s="45"/>
      <c r="K15" s="46"/>
    </row>
    <row r="16" spans="1:11" ht="24.75" customHeight="1">
      <c r="A16" s="6">
        <f t="shared" si="1"/>
        <v>112</v>
      </c>
      <c r="B16" s="47"/>
      <c r="C16" s="47"/>
      <c r="D16" s="47"/>
      <c r="E16" s="48"/>
      <c r="F16" s="46"/>
      <c r="G16" s="48">
        <f t="shared" si="2"/>
        <v>0</v>
      </c>
      <c r="H16" s="33">
        <f t="shared" si="2"/>
        <v>0</v>
      </c>
      <c r="I16" s="25" t="str">
        <f t="shared" si="0"/>
        <v>～</v>
      </c>
      <c r="J16" s="45"/>
      <c r="K16" s="46"/>
    </row>
    <row r="17" spans="1:11" ht="24.75" customHeight="1">
      <c r="A17" s="6">
        <f t="shared" si="1"/>
        <v>113</v>
      </c>
      <c r="B17" s="47"/>
      <c r="C17" s="47"/>
      <c r="D17" s="47"/>
      <c r="E17" s="48"/>
      <c r="F17" s="46"/>
      <c r="G17" s="48">
        <f t="shared" si="2"/>
        <v>0</v>
      </c>
      <c r="H17" s="33">
        <f t="shared" si="2"/>
        <v>0</v>
      </c>
      <c r="I17" s="25" t="str">
        <f t="shared" si="0"/>
        <v>～</v>
      </c>
      <c r="J17" s="45"/>
      <c r="K17" s="46"/>
    </row>
    <row r="18" spans="1:11" ht="24.75" customHeight="1">
      <c r="A18" s="6">
        <f t="shared" si="1"/>
        <v>114</v>
      </c>
      <c r="B18" s="47"/>
      <c r="C18" s="47"/>
      <c r="D18" s="47"/>
      <c r="E18" s="48"/>
      <c r="F18" s="46"/>
      <c r="G18" s="48">
        <f t="shared" si="2"/>
        <v>0</v>
      </c>
      <c r="H18" s="33">
        <f t="shared" si="2"/>
        <v>0</v>
      </c>
      <c r="I18" s="25" t="str">
        <f t="shared" si="0"/>
        <v>～</v>
      </c>
      <c r="J18" s="45"/>
      <c r="K18" s="46"/>
    </row>
    <row r="19" spans="1:11" ht="24.75" customHeight="1">
      <c r="A19" s="6">
        <f t="shared" si="1"/>
        <v>115</v>
      </c>
      <c r="B19" s="47"/>
      <c r="C19" s="47"/>
      <c r="D19" s="47"/>
      <c r="E19" s="48"/>
      <c r="F19" s="46"/>
      <c r="G19" s="48">
        <f t="shared" si="2"/>
        <v>0</v>
      </c>
      <c r="H19" s="33">
        <f t="shared" si="2"/>
        <v>0</v>
      </c>
      <c r="I19" s="25" t="str">
        <f t="shared" si="0"/>
        <v>～</v>
      </c>
      <c r="J19" s="45"/>
      <c r="K19" s="46"/>
    </row>
    <row r="20" spans="1:11" ht="24.75" customHeight="1">
      <c r="A20" s="6">
        <f t="shared" si="1"/>
        <v>116</v>
      </c>
      <c r="B20" s="47"/>
      <c r="C20" s="47"/>
      <c r="D20" s="47"/>
      <c r="E20" s="48"/>
      <c r="F20" s="46"/>
      <c r="G20" s="48">
        <f t="shared" si="2"/>
        <v>0</v>
      </c>
      <c r="H20" s="33">
        <f t="shared" si="2"/>
        <v>0</v>
      </c>
      <c r="I20" s="25" t="str">
        <f t="shared" si="0"/>
        <v>～</v>
      </c>
      <c r="J20" s="45"/>
      <c r="K20" s="46"/>
    </row>
    <row r="21" spans="1:11" ht="24.75" customHeight="1">
      <c r="A21" s="6">
        <f t="shared" si="1"/>
        <v>117</v>
      </c>
      <c r="B21" s="47"/>
      <c r="C21" s="47"/>
      <c r="D21" s="47"/>
      <c r="E21" s="48"/>
      <c r="F21" s="46"/>
      <c r="G21" s="48">
        <f t="shared" si="2"/>
        <v>0</v>
      </c>
      <c r="H21" s="33">
        <f t="shared" si="2"/>
        <v>0</v>
      </c>
      <c r="I21" s="25" t="str">
        <f t="shared" si="0"/>
        <v>～</v>
      </c>
      <c r="J21" s="45"/>
      <c r="K21" s="46"/>
    </row>
    <row r="22" spans="1:11" ht="24.75" customHeight="1">
      <c r="A22" s="6">
        <f>A21+1</f>
        <v>118</v>
      </c>
      <c r="B22" s="47"/>
      <c r="C22" s="47"/>
      <c r="D22" s="47"/>
      <c r="E22" s="48"/>
      <c r="F22" s="46"/>
      <c r="G22" s="48">
        <f t="shared" si="2"/>
        <v>0</v>
      </c>
      <c r="H22" s="33">
        <f t="shared" si="2"/>
        <v>0</v>
      </c>
      <c r="I22" s="25" t="str">
        <f t="shared" si="0"/>
        <v>～</v>
      </c>
      <c r="J22" s="45"/>
      <c r="K22" s="46"/>
    </row>
    <row r="23" spans="1:11" ht="24.75" customHeight="1">
      <c r="A23" s="6">
        <f t="shared" si="1"/>
        <v>119</v>
      </c>
      <c r="B23" s="47"/>
      <c r="C23" s="47"/>
      <c r="D23" s="47"/>
      <c r="E23" s="48"/>
      <c r="F23" s="46"/>
      <c r="G23" s="48">
        <f t="shared" si="2"/>
        <v>0</v>
      </c>
      <c r="H23" s="33">
        <f t="shared" si="2"/>
        <v>0</v>
      </c>
      <c r="I23" s="25" t="str">
        <f t="shared" si="0"/>
        <v>～</v>
      </c>
      <c r="J23" s="45"/>
      <c r="K23" s="46"/>
    </row>
    <row r="24" spans="1:11" ht="24.75" customHeight="1">
      <c r="A24" s="6">
        <f t="shared" si="1"/>
        <v>120</v>
      </c>
      <c r="B24" s="47"/>
      <c r="C24" s="47"/>
      <c r="D24" s="47"/>
      <c r="E24" s="48"/>
      <c r="F24" s="46"/>
      <c r="G24" s="48">
        <f t="shared" si="2"/>
        <v>0</v>
      </c>
      <c r="H24" s="33">
        <f t="shared" si="2"/>
        <v>0</v>
      </c>
      <c r="I24" s="25" t="str">
        <f t="shared" si="0"/>
        <v>～</v>
      </c>
      <c r="J24" s="45"/>
      <c r="K24" s="46"/>
    </row>
    <row r="25" spans="1:11" ht="24.75" customHeight="1">
      <c r="A25" s="6">
        <f t="shared" si="1"/>
        <v>121</v>
      </c>
      <c r="B25" s="47"/>
      <c r="C25" s="47"/>
      <c r="D25" s="47"/>
      <c r="E25" s="48"/>
      <c r="F25" s="46"/>
      <c r="G25" s="48">
        <f t="shared" si="2"/>
        <v>0</v>
      </c>
      <c r="H25" s="33">
        <f t="shared" si="2"/>
        <v>0</v>
      </c>
      <c r="I25" s="25" t="str">
        <f t="shared" si="0"/>
        <v>～</v>
      </c>
      <c r="J25" s="45"/>
      <c r="K25" s="46"/>
    </row>
    <row r="26" spans="1:11" ht="24.75" customHeight="1">
      <c r="A26" s="6">
        <f t="shared" si="1"/>
        <v>122</v>
      </c>
      <c r="B26" s="47"/>
      <c r="C26" s="47"/>
      <c r="D26" s="47"/>
      <c r="E26" s="48"/>
      <c r="F26" s="46"/>
      <c r="G26" s="48">
        <f t="shared" si="2"/>
        <v>0</v>
      </c>
      <c r="H26" s="33">
        <f t="shared" si="2"/>
        <v>0</v>
      </c>
      <c r="I26" s="25" t="str">
        <f t="shared" si="0"/>
        <v>～</v>
      </c>
      <c r="J26" s="45"/>
      <c r="K26" s="46"/>
    </row>
    <row r="27" spans="1:11" ht="24.75" customHeight="1">
      <c r="A27" s="6">
        <f t="shared" si="1"/>
        <v>123</v>
      </c>
      <c r="B27" s="47"/>
      <c r="C27" s="47"/>
      <c r="D27" s="47"/>
      <c r="E27" s="48"/>
      <c r="F27" s="46"/>
      <c r="G27" s="48">
        <f t="shared" si="2"/>
        <v>0</v>
      </c>
      <c r="H27" s="33">
        <f t="shared" si="2"/>
        <v>0</v>
      </c>
      <c r="I27" s="25" t="str">
        <f t="shared" si="0"/>
        <v>～</v>
      </c>
      <c r="J27" s="45"/>
      <c r="K27" s="46"/>
    </row>
    <row r="28" spans="1:11" ht="24.75" customHeight="1">
      <c r="A28" s="6">
        <f t="shared" si="1"/>
        <v>124</v>
      </c>
      <c r="B28" s="47"/>
      <c r="C28" s="47"/>
      <c r="D28" s="47"/>
      <c r="E28" s="48"/>
      <c r="F28" s="46"/>
      <c r="G28" s="48">
        <f t="shared" si="2"/>
        <v>0</v>
      </c>
      <c r="H28" s="33">
        <f t="shared" si="2"/>
        <v>0</v>
      </c>
      <c r="I28" s="25" t="str">
        <f t="shared" si="0"/>
        <v>～</v>
      </c>
      <c r="J28" s="45"/>
      <c r="K28" s="46"/>
    </row>
    <row r="29" spans="1:11" ht="24.75" customHeight="1">
      <c r="A29" s="6">
        <f t="shared" si="1"/>
        <v>125</v>
      </c>
      <c r="B29" s="47"/>
      <c r="C29" s="47"/>
      <c r="D29" s="47"/>
      <c r="E29" s="48"/>
      <c r="F29" s="46"/>
      <c r="G29" s="48">
        <f t="shared" si="2"/>
        <v>0</v>
      </c>
      <c r="H29" s="33">
        <f t="shared" si="2"/>
        <v>0</v>
      </c>
      <c r="I29" s="25" t="str">
        <f t="shared" si="0"/>
        <v>～</v>
      </c>
      <c r="J29" s="45"/>
      <c r="K29" s="46"/>
    </row>
    <row r="30" spans="1:11" ht="21" customHeight="1">
      <c r="A30" s="4" t="s">
        <v>7</v>
      </c>
      <c r="B30" s="4"/>
      <c r="C30" s="4"/>
      <c r="D30" s="4"/>
      <c r="E30" s="4"/>
      <c r="F30" s="4"/>
      <c r="G30" s="5"/>
      <c r="H30" s="4"/>
      <c r="I30" s="4"/>
      <c r="J30" s="5"/>
      <c r="K30" s="4"/>
    </row>
    <row r="31" spans="1:20" ht="13.5">
      <c r="A31" s="4"/>
      <c r="B31" s="4"/>
      <c r="C31" s="4"/>
      <c r="D31" s="4"/>
      <c r="E31" s="4"/>
      <c r="F31" s="4"/>
      <c r="G31" s="5"/>
      <c r="H31" s="4"/>
      <c r="I31" s="4"/>
      <c r="J31" s="5"/>
      <c r="K31" s="4"/>
      <c r="T31" s="8"/>
    </row>
    <row r="32" spans="12:20" ht="19.5" customHeight="1">
      <c r="L32" s="4"/>
      <c r="R32" s="3">
        <v>1</v>
      </c>
      <c r="S32" s="10">
        <v>1</v>
      </c>
      <c r="T32" s="9">
        <v>1</v>
      </c>
    </row>
    <row r="33" spans="12:20" ht="19.5" customHeight="1">
      <c r="L33" s="4"/>
      <c r="R33" s="3">
        <v>2</v>
      </c>
      <c r="S33" s="10">
        <v>2</v>
      </c>
      <c r="T33" s="9">
        <v>2</v>
      </c>
    </row>
    <row r="34" spans="13:21" ht="19.5" customHeight="1">
      <c r="M34" s="2"/>
      <c r="N34" s="2"/>
      <c r="O34" s="2"/>
      <c r="P34" s="2"/>
      <c r="Q34" s="2"/>
      <c r="R34" s="3">
        <v>3</v>
      </c>
      <c r="S34" s="10">
        <v>3</v>
      </c>
      <c r="T34" s="9">
        <v>3</v>
      </c>
      <c r="U34" s="2"/>
    </row>
    <row r="35" spans="12:20" ht="13.5">
      <c r="L35" s="1" t="str">
        <f>'設定'!$G$23</f>
        <v>インフルエンザ</v>
      </c>
      <c r="N35" s="1">
        <f aca="true" t="shared" si="3" ref="N35:N59">B5&amp;C5</f>
      </c>
      <c r="Q35" s="8"/>
      <c r="R35" s="3">
        <v>4</v>
      </c>
      <c r="S35" s="10">
        <v>4</v>
      </c>
      <c r="T35" s="9">
        <v>4</v>
      </c>
    </row>
    <row r="36" spans="12:20" ht="13.5">
      <c r="L36" s="1" t="str">
        <f>'設定'!$G$24</f>
        <v>百日咳</v>
      </c>
      <c r="N36" s="1">
        <f t="shared" si="3"/>
      </c>
      <c r="P36" s="10"/>
      <c r="Q36" s="9"/>
      <c r="R36" s="3">
        <v>5</v>
      </c>
      <c r="S36" s="10">
        <v>5</v>
      </c>
      <c r="T36" s="9">
        <v>5</v>
      </c>
    </row>
    <row r="37" spans="12:20" ht="13.5">
      <c r="L37" s="1" t="str">
        <f>'設定'!$G$25</f>
        <v>麻しん</v>
      </c>
      <c r="N37" s="1">
        <f t="shared" si="3"/>
      </c>
      <c r="P37" s="10"/>
      <c r="Q37" s="9"/>
      <c r="R37" s="3">
        <v>6</v>
      </c>
      <c r="S37" s="10">
        <v>6</v>
      </c>
      <c r="T37" s="9">
        <v>6</v>
      </c>
    </row>
    <row r="38" spans="12:21" ht="17.25">
      <c r="L38" s="1" t="str">
        <f>'設定'!$G$26</f>
        <v>流行性耳下腺炎</v>
      </c>
      <c r="N38" s="1">
        <f t="shared" si="3"/>
      </c>
      <c r="P38" s="10"/>
      <c r="Q38" s="9"/>
      <c r="S38" s="10">
        <v>7</v>
      </c>
      <c r="T38" s="9">
        <v>7</v>
      </c>
      <c r="U38" s="13"/>
    </row>
    <row r="39" spans="12:20" ht="13.5">
      <c r="L39" s="1" t="str">
        <f>'設定'!$G$27</f>
        <v>風しん</v>
      </c>
      <c r="N39" s="1">
        <f t="shared" si="3"/>
      </c>
      <c r="P39" s="10"/>
      <c r="Q39" s="9"/>
      <c r="S39" s="10">
        <v>8</v>
      </c>
      <c r="T39" s="9">
        <v>8</v>
      </c>
    </row>
    <row r="40" spans="12:21" ht="13.5">
      <c r="L40" s="1" t="str">
        <f>'設定'!$G$28</f>
        <v>水痘</v>
      </c>
      <c r="N40" s="1">
        <f t="shared" si="3"/>
      </c>
      <c r="P40" s="10"/>
      <c r="Q40" s="9"/>
      <c r="S40" s="10">
        <v>9</v>
      </c>
      <c r="T40" s="9">
        <v>9</v>
      </c>
      <c r="U40" s="11"/>
    </row>
    <row r="41" spans="12:21" ht="13.5">
      <c r="L41" s="1" t="str">
        <f>'設定'!$G$29</f>
        <v>咽頭結膜熱
（アデノウィルス感染症）</v>
      </c>
      <c r="N41" s="1">
        <f t="shared" si="3"/>
      </c>
      <c r="P41" s="10"/>
      <c r="Q41" s="9"/>
      <c r="S41" s="10">
        <v>10</v>
      </c>
      <c r="T41" s="9">
        <v>10</v>
      </c>
      <c r="U41" s="11"/>
    </row>
    <row r="42" spans="12:20" ht="13.5">
      <c r="L42" s="1" t="str">
        <f>'設定'!$G$30</f>
        <v>結核</v>
      </c>
      <c r="N42" s="1">
        <f t="shared" si="3"/>
      </c>
      <c r="P42" s="10"/>
      <c r="Q42" s="9"/>
      <c r="S42" s="10">
        <v>11</v>
      </c>
      <c r="T42" s="9">
        <v>11</v>
      </c>
    </row>
    <row r="43" spans="12:20" ht="13.5">
      <c r="L43" s="1" t="str">
        <f>'設定'!$G$31</f>
        <v>髄膜炎菌性髄膜炎</v>
      </c>
      <c r="N43" s="1">
        <f t="shared" si="3"/>
      </c>
      <c r="P43" s="10"/>
      <c r="Q43" s="9"/>
      <c r="S43" s="10">
        <v>12</v>
      </c>
      <c r="T43" s="9">
        <v>12</v>
      </c>
    </row>
    <row r="44" spans="12:20" ht="13.5">
      <c r="L44" s="1" t="str">
        <f>'設定'!$G$32</f>
        <v>腸管出血性大腸菌感染症</v>
      </c>
      <c r="N44" s="1">
        <f t="shared" si="3"/>
      </c>
      <c r="P44" s="10"/>
      <c r="Q44" s="9"/>
      <c r="T44" s="9">
        <v>13</v>
      </c>
    </row>
    <row r="45" spans="12:20" ht="13.5">
      <c r="L45" s="1" t="str">
        <f>'設定'!$G$33</f>
        <v>流行性角結膜炎</v>
      </c>
      <c r="N45" s="1">
        <f t="shared" si="3"/>
      </c>
      <c r="O45" s="1">
        <f aca="true" t="shared" si="4" ref="O45:O59">B15&amp;C15</f>
      </c>
      <c r="P45" s="10"/>
      <c r="Q45" s="9"/>
      <c r="T45" s="9">
        <v>14</v>
      </c>
    </row>
    <row r="46" spans="12:20" ht="13.5">
      <c r="L46" s="1" t="str">
        <f>'設定'!$G$34</f>
        <v>急性出血性結膜炎</v>
      </c>
      <c r="N46" s="1">
        <f t="shared" si="3"/>
      </c>
      <c r="O46" s="1">
        <f t="shared" si="4"/>
      </c>
      <c r="P46" s="10"/>
      <c r="Q46" s="9"/>
      <c r="T46" s="9">
        <v>15</v>
      </c>
    </row>
    <row r="47" spans="12:20" ht="13.5">
      <c r="L47" s="4" t="str">
        <f>'設定'!$G$35</f>
        <v>新型コロナウイルス感染症</v>
      </c>
      <c r="N47" s="1">
        <f t="shared" si="3"/>
      </c>
      <c r="O47" s="1">
        <f t="shared" si="4"/>
      </c>
      <c r="P47" s="10"/>
      <c r="Q47" s="9"/>
      <c r="T47" s="9">
        <v>16</v>
      </c>
    </row>
    <row r="48" spans="12:20" ht="13.5">
      <c r="L48" s="4" t="str">
        <f>'設定'!$G$36</f>
        <v>濃厚接触者</v>
      </c>
      <c r="N48" s="1">
        <f t="shared" si="3"/>
      </c>
      <c r="O48" s="1">
        <f t="shared" si="4"/>
      </c>
      <c r="Q48" s="9"/>
      <c r="T48" s="9">
        <v>17</v>
      </c>
    </row>
    <row r="49" spans="12:20" ht="13.5">
      <c r="L49" s="4" t="str">
        <f>'設定'!$G$37</f>
        <v>発熱等による</v>
      </c>
      <c r="N49" s="1">
        <f t="shared" si="3"/>
      </c>
      <c r="O49" s="1">
        <f t="shared" si="4"/>
      </c>
      <c r="Q49" s="9"/>
      <c r="T49" s="9">
        <v>18</v>
      </c>
    </row>
    <row r="50" spans="12:20" ht="13.5">
      <c r="L50" s="4" t="str">
        <f>'設定'!$G$38</f>
        <v>家族のかぜ症状による</v>
      </c>
      <c r="N50" s="1">
        <f t="shared" si="3"/>
      </c>
      <c r="O50" s="1">
        <f t="shared" si="4"/>
      </c>
      <c r="Q50" s="9"/>
      <c r="T50" s="9">
        <v>19</v>
      </c>
    </row>
    <row r="51" spans="12:20" ht="13.5">
      <c r="L51" s="4" t="str">
        <f>'設定'!$G$39</f>
        <v>その他</v>
      </c>
      <c r="N51" s="1">
        <f t="shared" si="3"/>
      </c>
      <c r="O51" s="1">
        <f t="shared" si="4"/>
      </c>
      <c r="Q51" s="9"/>
      <c r="T51" s="9">
        <v>20</v>
      </c>
    </row>
    <row r="52" spans="12:20" ht="13.5">
      <c r="L52" s="4" t="str">
        <f>'設定'!$G$40</f>
        <v>溶連菌感染症</v>
      </c>
      <c r="N52" s="1">
        <f t="shared" si="3"/>
      </c>
      <c r="O52" s="1">
        <f t="shared" si="4"/>
      </c>
      <c r="Q52" s="9"/>
      <c r="T52" s="9">
        <v>21</v>
      </c>
    </row>
    <row r="53" spans="12:20" ht="13.5">
      <c r="L53" s="4" t="str">
        <f>'設定'!$G$41</f>
        <v>マイコプラズマ肺炎</v>
      </c>
      <c r="N53" s="1">
        <f t="shared" si="3"/>
      </c>
      <c r="O53" s="1">
        <f t="shared" si="4"/>
      </c>
      <c r="Q53" s="9"/>
      <c r="T53" s="9">
        <v>22</v>
      </c>
    </row>
    <row r="54" spans="12:20" ht="13.5">
      <c r="L54" s="4" t="str">
        <f>'設定'!$G$42</f>
        <v>感染性胃腸炎</v>
      </c>
      <c r="N54" s="1">
        <f t="shared" si="3"/>
      </c>
      <c r="O54" s="1">
        <f t="shared" si="4"/>
      </c>
      <c r="Q54" s="9"/>
      <c r="T54" s="9">
        <v>23</v>
      </c>
    </row>
    <row r="55" spans="12:20" ht="13.5">
      <c r="L55" s="4">
        <f>'設定'!$C$23</f>
        <v>0</v>
      </c>
      <c r="N55" s="1">
        <f t="shared" si="3"/>
      </c>
      <c r="O55" s="1">
        <f t="shared" si="4"/>
      </c>
      <c r="Q55" s="9"/>
      <c r="T55" s="9">
        <v>24</v>
      </c>
    </row>
    <row r="56" spans="12:20" ht="13.5">
      <c r="L56" s="4">
        <f>'設定'!$C$24</f>
        <v>0</v>
      </c>
      <c r="N56" s="1">
        <f t="shared" si="3"/>
      </c>
      <c r="O56" s="1">
        <f t="shared" si="4"/>
      </c>
      <c r="Q56" s="9"/>
      <c r="T56" s="9">
        <v>25</v>
      </c>
    </row>
    <row r="57" spans="12:20" ht="13.5">
      <c r="L57" s="4">
        <f>'設定'!$C$25</f>
        <v>0</v>
      </c>
      <c r="N57" s="1">
        <f t="shared" si="3"/>
      </c>
      <c r="O57" s="1">
        <f t="shared" si="4"/>
      </c>
      <c r="Q57" s="9"/>
      <c r="T57" s="9">
        <v>26</v>
      </c>
    </row>
    <row r="58" spans="12:20" ht="13.5">
      <c r="L58" s="4"/>
      <c r="N58" s="1">
        <f t="shared" si="3"/>
      </c>
      <c r="O58" s="1">
        <f t="shared" si="4"/>
      </c>
      <c r="Q58" s="9"/>
      <c r="T58" s="9">
        <v>27</v>
      </c>
    </row>
    <row r="59" spans="12:20" ht="13.5">
      <c r="L59" s="4"/>
      <c r="N59" s="1">
        <f t="shared" si="3"/>
      </c>
      <c r="O59" s="1">
        <f t="shared" si="4"/>
      </c>
      <c r="Q59" s="9"/>
      <c r="T59" s="9">
        <v>28</v>
      </c>
    </row>
    <row r="60" spans="12:20" ht="13.5">
      <c r="L60" s="4"/>
      <c r="Q60" s="9"/>
      <c r="T60" s="9">
        <v>29</v>
      </c>
    </row>
    <row r="61" spans="12:20" ht="13.5">
      <c r="L61" s="4"/>
      <c r="Q61" s="9"/>
      <c r="T61" s="9">
        <v>30</v>
      </c>
    </row>
    <row r="62" spans="12:20" ht="13.5">
      <c r="L62" s="4"/>
      <c r="Q62" s="9"/>
      <c r="T62" s="9">
        <v>31</v>
      </c>
    </row>
    <row r="63" spans="12:17" ht="13.5">
      <c r="L63" s="4"/>
      <c r="Q63" s="9"/>
    </row>
    <row r="64" spans="12:17" ht="13.5">
      <c r="L64" s="4"/>
      <c r="N64" s="3"/>
      <c r="Q64" s="9"/>
    </row>
    <row r="65" spans="12:17" ht="13.5">
      <c r="L65" s="4"/>
      <c r="N65" s="3"/>
      <c r="Q65" s="9"/>
    </row>
    <row r="66" spans="12:17" ht="13.5">
      <c r="L66" s="4"/>
      <c r="N66" s="3"/>
      <c r="Q66" s="9"/>
    </row>
    <row r="67" spans="14:17" ht="13.5">
      <c r="N67" s="3"/>
      <c r="Q67" s="9"/>
    </row>
    <row r="68" spans="14:17" ht="13.5">
      <c r="N68" s="3"/>
      <c r="Q68" s="9"/>
    </row>
    <row r="69" spans="14:17" ht="13.5">
      <c r="N69" s="3"/>
      <c r="Q69" s="9"/>
    </row>
  </sheetData>
  <sheetProtection sheet="1"/>
  <mergeCells count="2">
    <mergeCell ref="E4:F4"/>
    <mergeCell ref="G4:K4"/>
  </mergeCells>
  <dataValidations count="5">
    <dataValidation type="list" allowBlank="1" showInputMessage="1" showErrorMessage="1" sqref="E5:E29 J5:J29 G5:G29">
      <formula1>$S$31:$S$43</formula1>
    </dataValidation>
    <dataValidation type="list" allowBlank="1" showInputMessage="1" showErrorMessage="1" sqref="C5:C29">
      <formula1>$R$31:$R$37</formula1>
    </dataValidation>
    <dataValidation type="list" allowBlank="1" showInputMessage="1" showErrorMessage="1" sqref="K5:K29 H5:H29">
      <formula1>$T$31:$T$62</formula1>
    </dataValidation>
    <dataValidation type="list" allowBlank="1" showInputMessage="1" showErrorMessage="1" sqref="F5:F29">
      <formula1>$T$32:$T$62</formula1>
    </dataValidation>
    <dataValidation type="list" allowBlank="1" showInputMessage="1" showErrorMessage="1" errorTitle="直接入力無効" error="リストの中から選んでください" sqref="B5:B29">
      <formula1>$L$35:$L$57</formula1>
    </dataValidation>
  </dataValidations>
  <printOptions/>
  <pageMargins left="0.7874015748031497" right="0.6299212598425197" top="0.6692913385826772" bottom="0.6692913385826772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69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13.5"/>
  <cols>
    <col min="1" max="1" width="4.625" style="1" customWidth="1"/>
    <col min="2" max="2" width="23.375" style="1" customWidth="1"/>
    <col min="3" max="3" width="8.375" style="1" customWidth="1"/>
    <col min="4" max="4" width="8.125" style="1" customWidth="1"/>
    <col min="5" max="5" width="7.375" style="1" customWidth="1"/>
    <col min="6" max="6" width="7.50390625" style="1" customWidth="1"/>
    <col min="7" max="7" width="5.625" style="11" customWidth="1"/>
    <col min="8" max="8" width="5.50390625" style="1" customWidth="1"/>
    <col min="9" max="9" width="3.875" style="1" customWidth="1"/>
    <col min="10" max="10" width="6.125" style="11" customWidth="1"/>
    <col min="11" max="11" width="5.375" style="1" customWidth="1"/>
    <col min="12" max="21" width="7.50390625" style="1" hidden="1" customWidth="1"/>
    <col min="22" max="27" width="7.50390625" style="1" customWidth="1"/>
    <col min="28" max="30" width="5.50390625" style="1" customWidth="1"/>
    <col min="31" max="16384" width="9.00390625" style="1" customWidth="1"/>
  </cols>
  <sheetData>
    <row r="1" spans="1:11" ht="18" customHeight="1">
      <c r="A1" s="17" t="s">
        <v>17</v>
      </c>
      <c r="B1" s="17"/>
      <c r="C1" s="17"/>
      <c r="D1" s="17"/>
      <c r="E1" s="17"/>
      <c r="F1" s="17"/>
      <c r="G1" s="18"/>
      <c r="H1" s="17"/>
      <c r="I1" s="17"/>
      <c r="J1" s="18" t="s">
        <v>29</v>
      </c>
      <c r="K1" s="17"/>
    </row>
    <row r="2" spans="1:11" ht="13.5">
      <c r="A2" s="17"/>
      <c r="B2" s="17"/>
      <c r="C2" s="17"/>
      <c r="D2" s="17"/>
      <c r="E2" s="17"/>
      <c r="F2" s="17"/>
      <c r="G2" s="18"/>
      <c r="H2" s="17"/>
      <c r="I2" s="17"/>
      <c r="J2" s="18"/>
      <c r="K2" s="17"/>
    </row>
    <row r="3" spans="1:11" ht="21" customHeight="1">
      <c r="A3" s="17"/>
      <c r="B3" s="17"/>
      <c r="C3" s="17"/>
      <c r="D3" s="17"/>
      <c r="E3" s="17"/>
      <c r="F3" s="17"/>
      <c r="G3" s="18"/>
      <c r="H3" s="17"/>
      <c r="I3" s="17"/>
      <c r="J3" s="18"/>
      <c r="K3" s="17"/>
    </row>
    <row r="4" spans="1:11" s="2" customFormat="1" ht="39.75" customHeight="1">
      <c r="A4" s="19" t="s">
        <v>4</v>
      </c>
      <c r="B4" s="15" t="s">
        <v>1</v>
      </c>
      <c r="C4" s="19" t="s">
        <v>5</v>
      </c>
      <c r="D4" s="19" t="s">
        <v>6</v>
      </c>
      <c r="E4" s="133" t="s">
        <v>19</v>
      </c>
      <c r="F4" s="135"/>
      <c r="G4" s="133" t="s">
        <v>2</v>
      </c>
      <c r="H4" s="134"/>
      <c r="I4" s="134"/>
      <c r="J4" s="134"/>
      <c r="K4" s="135"/>
    </row>
    <row r="5" spans="1:11" ht="24.75" customHeight="1">
      <c r="A5" s="19">
        <v>126</v>
      </c>
      <c r="B5" s="47"/>
      <c r="C5" s="47"/>
      <c r="D5" s="47"/>
      <c r="E5" s="48"/>
      <c r="F5" s="46"/>
      <c r="G5" s="48">
        <f>E5</f>
        <v>0</v>
      </c>
      <c r="H5" s="33">
        <f>F5</f>
        <v>0</v>
      </c>
      <c r="I5" s="25" t="str">
        <f aca="true" t="shared" si="0" ref="I5:I29">IF(G5="","","～")</f>
        <v>～</v>
      </c>
      <c r="J5" s="45"/>
      <c r="K5" s="46"/>
    </row>
    <row r="6" spans="1:11" ht="24.75" customHeight="1">
      <c r="A6" s="19">
        <f aca="true" t="shared" si="1" ref="A6:A29">A5+1</f>
        <v>127</v>
      </c>
      <c r="B6" s="47"/>
      <c r="C6" s="47"/>
      <c r="D6" s="47"/>
      <c r="E6" s="48"/>
      <c r="F6" s="46"/>
      <c r="G6" s="48">
        <f aca="true" t="shared" si="2" ref="G6:H29">E6</f>
        <v>0</v>
      </c>
      <c r="H6" s="33">
        <f t="shared" si="2"/>
        <v>0</v>
      </c>
      <c r="I6" s="25" t="str">
        <f t="shared" si="0"/>
        <v>～</v>
      </c>
      <c r="J6" s="45"/>
      <c r="K6" s="46"/>
    </row>
    <row r="7" spans="1:11" ht="24.75" customHeight="1">
      <c r="A7" s="19">
        <f t="shared" si="1"/>
        <v>128</v>
      </c>
      <c r="B7" s="47"/>
      <c r="C7" s="47"/>
      <c r="D7" s="47"/>
      <c r="E7" s="48"/>
      <c r="F7" s="46"/>
      <c r="G7" s="48">
        <f t="shared" si="2"/>
        <v>0</v>
      </c>
      <c r="H7" s="33">
        <f t="shared" si="2"/>
        <v>0</v>
      </c>
      <c r="I7" s="25" t="str">
        <f t="shared" si="0"/>
        <v>～</v>
      </c>
      <c r="J7" s="45"/>
      <c r="K7" s="46"/>
    </row>
    <row r="8" spans="1:24" ht="24.75" customHeight="1">
      <c r="A8" s="19">
        <f t="shared" si="1"/>
        <v>129</v>
      </c>
      <c r="B8" s="47"/>
      <c r="C8" s="47"/>
      <c r="D8" s="47"/>
      <c r="E8" s="48"/>
      <c r="F8" s="46"/>
      <c r="G8" s="48">
        <f t="shared" si="2"/>
        <v>0</v>
      </c>
      <c r="H8" s="33">
        <f t="shared" si="2"/>
        <v>0</v>
      </c>
      <c r="I8" s="25" t="str">
        <f t="shared" si="0"/>
        <v>～</v>
      </c>
      <c r="J8" s="45"/>
      <c r="K8" s="46"/>
      <c r="U8" s="13"/>
      <c r="V8" s="13"/>
      <c r="W8" s="13"/>
      <c r="X8" s="13"/>
    </row>
    <row r="9" spans="1:11" ht="24.75" customHeight="1">
      <c r="A9" s="19">
        <f t="shared" si="1"/>
        <v>130</v>
      </c>
      <c r="B9" s="47"/>
      <c r="C9" s="47"/>
      <c r="D9" s="47"/>
      <c r="E9" s="48"/>
      <c r="F9" s="46"/>
      <c r="G9" s="48">
        <f t="shared" si="2"/>
        <v>0</v>
      </c>
      <c r="H9" s="33">
        <f t="shared" si="2"/>
        <v>0</v>
      </c>
      <c r="I9" s="25" t="str">
        <f t="shared" si="0"/>
        <v>～</v>
      </c>
      <c r="J9" s="45"/>
      <c r="K9" s="46"/>
    </row>
    <row r="10" spans="1:31" ht="24.75" customHeight="1">
      <c r="A10" s="19">
        <f t="shared" si="1"/>
        <v>131</v>
      </c>
      <c r="B10" s="47"/>
      <c r="C10" s="47"/>
      <c r="D10" s="47"/>
      <c r="E10" s="48"/>
      <c r="F10" s="46"/>
      <c r="G10" s="48">
        <f t="shared" si="2"/>
        <v>0</v>
      </c>
      <c r="H10" s="33">
        <f t="shared" si="2"/>
        <v>0</v>
      </c>
      <c r="I10" s="25" t="str">
        <f t="shared" si="0"/>
        <v>～</v>
      </c>
      <c r="J10" s="45"/>
      <c r="K10" s="46"/>
      <c r="U10" s="11"/>
      <c r="X10" s="11"/>
      <c r="AE10" s="9"/>
    </row>
    <row r="11" spans="1:31" ht="24.75" customHeight="1">
      <c r="A11" s="19">
        <f t="shared" si="1"/>
        <v>132</v>
      </c>
      <c r="B11" s="47"/>
      <c r="C11" s="47"/>
      <c r="D11" s="47"/>
      <c r="E11" s="48"/>
      <c r="F11" s="46"/>
      <c r="G11" s="48">
        <f t="shared" si="2"/>
        <v>0</v>
      </c>
      <c r="H11" s="33">
        <f t="shared" si="2"/>
        <v>0</v>
      </c>
      <c r="I11" s="25" t="str">
        <f t="shared" si="0"/>
        <v>～</v>
      </c>
      <c r="J11" s="45"/>
      <c r="K11" s="46"/>
      <c r="U11" s="11"/>
      <c r="X11" s="11"/>
      <c r="AE11" s="9"/>
    </row>
    <row r="12" spans="1:11" ht="24.75" customHeight="1">
      <c r="A12" s="19">
        <f t="shared" si="1"/>
        <v>133</v>
      </c>
      <c r="B12" s="47"/>
      <c r="C12" s="47"/>
      <c r="D12" s="47"/>
      <c r="E12" s="48"/>
      <c r="F12" s="46"/>
      <c r="G12" s="48">
        <f t="shared" si="2"/>
        <v>0</v>
      </c>
      <c r="H12" s="33">
        <f t="shared" si="2"/>
        <v>0</v>
      </c>
      <c r="I12" s="25" t="str">
        <f t="shared" si="0"/>
        <v>～</v>
      </c>
      <c r="J12" s="45"/>
      <c r="K12" s="46"/>
    </row>
    <row r="13" spans="1:11" ht="24.75" customHeight="1">
      <c r="A13" s="19">
        <f t="shared" si="1"/>
        <v>134</v>
      </c>
      <c r="B13" s="47"/>
      <c r="C13" s="47"/>
      <c r="D13" s="47"/>
      <c r="E13" s="48"/>
      <c r="F13" s="46"/>
      <c r="G13" s="48">
        <f t="shared" si="2"/>
        <v>0</v>
      </c>
      <c r="H13" s="33">
        <f t="shared" si="2"/>
        <v>0</v>
      </c>
      <c r="I13" s="25" t="str">
        <f t="shared" si="0"/>
        <v>～</v>
      </c>
      <c r="J13" s="45"/>
      <c r="K13" s="46"/>
    </row>
    <row r="14" spans="1:11" ht="24.75" customHeight="1">
      <c r="A14" s="19">
        <f t="shared" si="1"/>
        <v>135</v>
      </c>
      <c r="B14" s="47"/>
      <c r="C14" s="47"/>
      <c r="D14" s="47"/>
      <c r="E14" s="48"/>
      <c r="F14" s="46"/>
      <c r="G14" s="48">
        <f t="shared" si="2"/>
        <v>0</v>
      </c>
      <c r="H14" s="33">
        <f t="shared" si="2"/>
        <v>0</v>
      </c>
      <c r="I14" s="25" t="str">
        <f t="shared" si="0"/>
        <v>～</v>
      </c>
      <c r="J14" s="45"/>
      <c r="K14" s="46"/>
    </row>
    <row r="15" spans="1:11" ht="24.75" customHeight="1">
      <c r="A15" s="19">
        <f t="shared" si="1"/>
        <v>136</v>
      </c>
      <c r="B15" s="47"/>
      <c r="C15" s="47"/>
      <c r="D15" s="47"/>
      <c r="E15" s="48"/>
      <c r="F15" s="46"/>
      <c r="G15" s="48">
        <f t="shared" si="2"/>
        <v>0</v>
      </c>
      <c r="H15" s="33">
        <f t="shared" si="2"/>
        <v>0</v>
      </c>
      <c r="I15" s="25" t="str">
        <f t="shared" si="0"/>
        <v>～</v>
      </c>
      <c r="J15" s="45"/>
      <c r="K15" s="46"/>
    </row>
    <row r="16" spans="1:11" ht="24.75" customHeight="1">
      <c r="A16" s="19">
        <f t="shared" si="1"/>
        <v>137</v>
      </c>
      <c r="B16" s="47"/>
      <c r="C16" s="47"/>
      <c r="D16" s="47"/>
      <c r="E16" s="48"/>
      <c r="F16" s="46"/>
      <c r="G16" s="48">
        <f t="shared" si="2"/>
        <v>0</v>
      </c>
      <c r="H16" s="33">
        <f t="shared" si="2"/>
        <v>0</v>
      </c>
      <c r="I16" s="25" t="str">
        <f t="shared" si="0"/>
        <v>～</v>
      </c>
      <c r="J16" s="45"/>
      <c r="K16" s="46"/>
    </row>
    <row r="17" spans="1:11" ht="24.75" customHeight="1">
      <c r="A17" s="19">
        <f t="shared" si="1"/>
        <v>138</v>
      </c>
      <c r="B17" s="47"/>
      <c r="C17" s="47"/>
      <c r="D17" s="47"/>
      <c r="E17" s="48"/>
      <c r="F17" s="46"/>
      <c r="G17" s="48">
        <f t="shared" si="2"/>
        <v>0</v>
      </c>
      <c r="H17" s="33">
        <f t="shared" si="2"/>
        <v>0</v>
      </c>
      <c r="I17" s="25" t="str">
        <f t="shared" si="0"/>
        <v>～</v>
      </c>
      <c r="J17" s="45"/>
      <c r="K17" s="46"/>
    </row>
    <row r="18" spans="1:11" ht="24.75" customHeight="1">
      <c r="A18" s="19">
        <f t="shared" si="1"/>
        <v>139</v>
      </c>
      <c r="B18" s="47"/>
      <c r="C18" s="47"/>
      <c r="D18" s="47"/>
      <c r="E18" s="48"/>
      <c r="F18" s="46"/>
      <c r="G18" s="48">
        <f t="shared" si="2"/>
        <v>0</v>
      </c>
      <c r="H18" s="33">
        <f t="shared" si="2"/>
        <v>0</v>
      </c>
      <c r="I18" s="25" t="str">
        <f t="shared" si="0"/>
        <v>～</v>
      </c>
      <c r="J18" s="45"/>
      <c r="K18" s="46"/>
    </row>
    <row r="19" spans="1:11" ht="24.75" customHeight="1">
      <c r="A19" s="19">
        <f t="shared" si="1"/>
        <v>140</v>
      </c>
      <c r="B19" s="47"/>
      <c r="C19" s="47"/>
      <c r="D19" s="47"/>
      <c r="E19" s="48"/>
      <c r="F19" s="46"/>
      <c r="G19" s="48">
        <f t="shared" si="2"/>
        <v>0</v>
      </c>
      <c r="H19" s="33">
        <f t="shared" si="2"/>
        <v>0</v>
      </c>
      <c r="I19" s="25" t="str">
        <f t="shared" si="0"/>
        <v>～</v>
      </c>
      <c r="J19" s="45"/>
      <c r="K19" s="46"/>
    </row>
    <row r="20" spans="1:11" ht="24.75" customHeight="1">
      <c r="A20" s="19">
        <f t="shared" si="1"/>
        <v>141</v>
      </c>
      <c r="B20" s="47"/>
      <c r="C20" s="47"/>
      <c r="D20" s="47"/>
      <c r="E20" s="48"/>
      <c r="F20" s="46"/>
      <c r="G20" s="48">
        <f t="shared" si="2"/>
        <v>0</v>
      </c>
      <c r="H20" s="33">
        <f t="shared" si="2"/>
        <v>0</v>
      </c>
      <c r="I20" s="25" t="str">
        <f t="shared" si="0"/>
        <v>～</v>
      </c>
      <c r="J20" s="45"/>
      <c r="K20" s="46"/>
    </row>
    <row r="21" spans="1:11" ht="24.75" customHeight="1">
      <c r="A21" s="19">
        <f t="shared" si="1"/>
        <v>142</v>
      </c>
      <c r="B21" s="47"/>
      <c r="C21" s="47"/>
      <c r="D21" s="47"/>
      <c r="E21" s="48"/>
      <c r="F21" s="46"/>
      <c r="G21" s="48">
        <f t="shared" si="2"/>
        <v>0</v>
      </c>
      <c r="H21" s="33">
        <f t="shared" si="2"/>
        <v>0</v>
      </c>
      <c r="I21" s="25" t="str">
        <f t="shared" si="0"/>
        <v>～</v>
      </c>
      <c r="J21" s="45"/>
      <c r="K21" s="46"/>
    </row>
    <row r="22" spans="1:11" ht="24.75" customHeight="1">
      <c r="A22" s="19">
        <f>A21+1</f>
        <v>143</v>
      </c>
      <c r="B22" s="47"/>
      <c r="C22" s="47"/>
      <c r="D22" s="47"/>
      <c r="E22" s="48"/>
      <c r="F22" s="46"/>
      <c r="G22" s="48">
        <f t="shared" si="2"/>
        <v>0</v>
      </c>
      <c r="H22" s="33">
        <f t="shared" si="2"/>
        <v>0</v>
      </c>
      <c r="I22" s="25" t="str">
        <f t="shared" si="0"/>
        <v>～</v>
      </c>
      <c r="J22" s="45"/>
      <c r="K22" s="46"/>
    </row>
    <row r="23" spans="1:11" ht="24.75" customHeight="1">
      <c r="A23" s="19">
        <f t="shared" si="1"/>
        <v>144</v>
      </c>
      <c r="B23" s="47"/>
      <c r="C23" s="47"/>
      <c r="D23" s="47"/>
      <c r="E23" s="48"/>
      <c r="F23" s="46"/>
      <c r="G23" s="48">
        <f t="shared" si="2"/>
        <v>0</v>
      </c>
      <c r="H23" s="33">
        <f t="shared" si="2"/>
        <v>0</v>
      </c>
      <c r="I23" s="25" t="str">
        <f t="shared" si="0"/>
        <v>～</v>
      </c>
      <c r="J23" s="45"/>
      <c r="K23" s="46"/>
    </row>
    <row r="24" spans="1:11" ht="24.75" customHeight="1">
      <c r="A24" s="19">
        <f t="shared" si="1"/>
        <v>145</v>
      </c>
      <c r="B24" s="47"/>
      <c r="C24" s="47"/>
      <c r="D24" s="47"/>
      <c r="E24" s="48"/>
      <c r="F24" s="46"/>
      <c r="G24" s="48">
        <f t="shared" si="2"/>
        <v>0</v>
      </c>
      <c r="H24" s="33">
        <f t="shared" si="2"/>
        <v>0</v>
      </c>
      <c r="I24" s="25" t="str">
        <f t="shared" si="0"/>
        <v>～</v>
      </c>
      <c r="J24" s="45"/>
      <c r="K24" s="46"/>
    </row>
    <row r="25" spans="1:11" ht="24.75" customHeight="1">
      <c r="A25" s="19">
        <f t="shared" si="1"/>
        <v>146</v>
      </c>
      <c r="B25" s="47"/>
      <c r="C25" s="47"/>
      <c r="D25" s="47"/>
      <c r="E25" s="48"/>
      <c r="F25" s="46"/>
      <c r="G25" s="48">
        <f t="shared" si="2"/>
        <v>0</v>
      </c>
      <c r="H25" s="33">
        <f t="shared" si="2"/>
        <v>0</v>
      </c>
      <c r="I25" s="25" t="str">
        <f t="shared" si="0"/>
        <v>～</v>
      </c>
      <c r="J25" s="45"/>
      <c r="K25" s="46"/>
    </row>
    <row r="26" spans="1:11" ht="24.75" customHeight="1">
      <c r="A26" s="19">
        <f t="shared" si="1"/>
        <v>147</v>
      </c>
      <c r="B26" s="47"/>
      <c r="C26" s="47"/>
      <c r="D26" s="47"/>
      <c r="E26" s="48"/>
      <c r="F26" s="46"/>
      <c r="G26" s="48">
        <f t="shared" si="2"/>
        <v>0</v>
      </c>
      <c r="H26" s="33">
        <f t="shared" si="2"/>
        <v>0</v>
      </c>
      <c r="I26" s="25" t="str">
        <f t="shared" si="0"/>
        <v>～</v>
      </c>
      <c r="J26" s="45"/>
      <c r="K26" s="46"/>
    </row>
    <row r="27" spans="1:11" ht="24.75" customHeight="1">
      <c r="A27" s="19">
        <f t="shared" si="1"/>
        <v>148</v>
      </c>
      <c r="B27" s="47"/>
      <c r="C27" s="47"/>
      <c r="D27" s="47"/>
      <c r="E27" s="48"/>
      <c r="F27" s="46"/>
      <c r="G27" s="48">
        <f t="shared" si="2"/>
        <v>0</v>
      </c>
      <c r="H27" s="33">
        <f t="shared" si="2"/>
        <v>0</v>
      </c>
      <c r="I27" s="25" t="str">
        <f t="shared" si="0"/>
        <v>～</v>
      </c>
      <c r="J27" s="45"/>
      <c r="K27" s="46"/>
    </row>
    <row r="28" spans="1:11" ht="24.75" customHeight="1">
      <c r="A28" s="19">
        <f t="shared" si="1"/>
        <v>149</v>
      </c>
      <c r="B28" s="47"/>
      <c r="C28" s="47"/>
      <c r="D28" s="47"/>
      <c r="E28" s="48"/>
      <c r="F28" s="46"/>
      <c r="G28" s="48">
        <f t="shared" si="2"/>
        <v>0</v>
      </c>
      <c r="H28" s="33">
        <f t="shared" si="2"/>
        <v>0</v>
      </c>
      <c r="I28" s="25" t="str">
        <f t="shared" si="0"/>
        <v>～</v>
      </c>
      <c r="J28" s="45"/>
      <c r="K28" s="46"/>
    </row>
    <row r="29" spans="1:11" ht="24.75" customHeight="1">
      <c r="A29" s="19">
        <f t="shared" si="1"/>
        <v>150</v>
      </c>
      <c r="B29" s="47"/>
      <c r="C29" s="47"/>
      <c r="D29" s="47"/>
      <c r="E29" s="48"/>
      <c r="F29" s="46"/>
      <c r="G29" s="48">
        <f t="shared" si="2"/>
        <v>0</v>
      </c>
      <c r="H29" s="33">
        <f t="shared" si="2"/>
        <v>0</v>
      </c>
      <c r="I29" s="25" t="str">
        <f t="shared" si="0"/>
        <v>～</v>
      </c>
      <c r="J29" s="45"/>
      <c r="K29" s="46"/>
    </row>
    <row r="30" spans="1:11" ht="21" customHeight="1">
      <c r="A30" s="17" t="s">
        <v>7</v>
      </c>
      <c r="B30" s="4"/>
      <c r="C30" s="4"/>
      <c r="D30" s="4"/>
      <c r="E30" s="4"/>
      <c r="F30" s="4"/>
      <c r="G30" s="5"/>
      <c r="H30" s="4"/>
      <c r="I30" s="4"/>
      <c r="J30" s="5"/>
      <c r="K30" s="4"/>
    </row>
    <row r="31" spans="1:20" ht="13.5">
      <c r="A31" s="4"/>
      <c r="B31" s="4"/>
      <c r="C31" s="4"/>
      <c r="D31" s="4"/>
      <c r="E31" s="4"/>
      <c r="F31" s="4"/>
      <c r="G31" s="5"/>
      <c r="H31" s="4"/>
      <c r="I31" s="4"/>
      <c r="J31" s="5"/>
      <c r="K31" s="4"/>
      <c r="T31" s="8"/>
    </row>
    <row r="32" spans="12:20" ht="19.5" customHeight="1">
      <c r="L32" s="4"/>
      <c r="R32" s="3">
        <v>1</v>
      </c>
      <c r="S32" s="10">
        <v>1</v>
      </c>
      <c r="T32" s="9">
        <v>1</v>
      </c>
    </row>
    <row r="33" spans="12:20" ht="19.5" customHeight="1">
      <c r="L33" s="4"/>
      <c r="R33" s="3">
        <v>2</v>
      </c>
      <c r="S33" s="10">
        <v>2</v>
      </c>
      <c r="T33" s="9">
        <v>2</v>
      </c>
    </row>
    <row r="34" spans="13:20" ht="19.5" customHeight="1">
      <c r="M34" s="2"/>
      <c r="N34" s="2"/>
      <c r="O34" s="2"/>
      <c r="P34" s="2"/>
      <c r="Q34" s="2"/>
      <c r="R34" s="3">
        <v>3</v>
      </c>
      <c r="S34" s="10">
        <v>3</v>
      </c>
      <c r="T34" s="9">
        <v>3</v>
      </c>
    </row>
    <row r="35" spans="12:20" ht="13.5">
      <c r="L35" s="1" t="str">
        <f>'設定'!$G$23</f>
        <v>インフルエンザ</v>
      </c>
      <c r="N35" s="1">
        <f aca="true" t="shared" si="3" ref="N35:N59">B5&amp;C5</f>
      </c>
      <c r="Q35" s="8"/>
      <c r="R35" s="3">
        <v>4</v>
      </c>
      <c r="S35" s="10">
        <v>4</v>
      </c>
      <c r="T35" s="9">
        <v>4</v>
      </c>
    </row>
    <row r="36" spans="12:20" ht="13.5">
      <c r="L36" s="1" t="str">
        <f>'設定'!$G$24</f>
        <v>百日咳</v>
      </c>
      <c r="N36" s="1">
        <f t="shared" si="3"/>
      </c>
      <c r="P36" s="10"/>
      <c r="Q36" s="9"/>
      <c r="R36" s="3">
        <v>5</v>
      </c>
      <c r="S36" s="10">
        <v>5</v>
      </c>
      <c r="T36" s="9">
        <v>5</v>
      </c>
    </row>
    <row r="37" spans="12:20" ht="13.5">
      <c r="L37" s="1" t="str">
        <f>'設定'!$G$25</f>
        <v>麻しん</v>
      </c>
      <c r="N37" s="1">
        <f t="shared" si="3"/>
      </c>
      <c r="P37" s="10"/>
      <c r="Q37" s="9"/>
      <c r="R37" s="3">
        <v>6</v>
      </c>
      <c r="S37" s="10">
        <v>6</v>
      </c>
      <c r="T37" s="9">
        <v>6</v>
      </c>
    </row>
    <row r="38" spans="12:20" ht="13.5">
      <c r="L38" s="1" t="str">
        <f>'設定'!$G$26</f>
        <v>流行性耳下腺炎</v>
      </c>
      <c r="N38" s="1">
        <f t="shared" si="3"/>
      </c>
      <c r="P38" s="10"/>
      <c r="Q38" s="9"/>
      <c r="S38" s="10">
        <v>7</v>
      </c>
      <c r="T38" s="9">
        <v>7</v>
      </c>
    </row>
    <row r="39" spans="12:20" ht="13.5">
      <c r="L39" s="1" t="str">
        <f>'設定'!$G$27</f>
        <v>風しん</v>
      </c>
      <c r="N39" s="1">
        <f t="shared" si="3"/>
      </c>
      <c r="P39" s="10"/>
      <c r="Q39" s="9"/>
      <c r="S39" s="10">
        <v>8</v>
      </c>
      <c r="T39" s="9">
        <v>8</v>
      </c>
    </row>
    <row r="40" spans="12:20" ht="13.5">
      <c r="L40" s="1" t="str">
        <f>'設定'!$G$28</f>
        <v>水痘</v>
      </c>
      <c r="N40" s="1">
        <f t="shared" si="3"/>
      </c>
      <c r="P40" s="10"/>
      <c r="Q40" s="9"/>
      <c r="S40" s="10">
        <v>9</v>
      </c>
      <c r="T40" s="9">
        <v>9</v>
      </c>
    </row>
    <row r="41" spans="12:20" ht="13.5">
      <c r="L41" s="1" t="str">
        <f>'設定'!$G$29</f>
        <v>咽頭結膜熱
（アデノウィルス感染症）</v>
      </c>
      <c r="N41" s="1">
        <f t="shared" si="3"/>
      </c>
      <c r="P41" s="10"/>
      <c r="Q41" s="9"/>
      <c r="S41" s="10">
        <v>10</v>
      </c>
      <c r="T41" s="9">
        <v>10</v>
      </c>
    </row>
    <row r="42" spans="12:20" ht="13.5">
      <c r="L42" s="1" t="str">
        <f>'設定'!$G$30</f>
        <v>結核</v>
      </c>
      <c r="N42" s="1">
        <f t="shared" si="3"/>
      </c>
      <c r="P42" s="10"/>
      <c r="Q42" s="9"/>
      <c r="S42" s="10">
        <v>11</v>
      </c>
      <c r="T42" s="9">
        <v>11</v>
      </c>
    </row>
    <row r="43" spans="12:20" ht="13.5">
      <c r="L43" s="1" t="str">
        <f>'設定'!$G$31</f>
        <v>髄膜炎菌性髄膜炎</v>
      </c>
      <c r="N43" s="1">
        <f t="shared" si="3"/>
      </c>
      <c r="P43" s="10"/>
      <c r="Q43" s="9"/>
      <c r="S43" s="10">
        <v>12</v>
      </c>
      <c r="T43" s="9">
        <v>12</v>
      </c>
    </row>
    <row r="44" spans="12:20" ht="13.5">
      <c r="L44" s="1" t="str">
        <f>'設定'!$G$32</f>
        <v>腸管出血性大腸菌感染症</v>
      </c>
      <c r="N44" s="1">
        <f t="shared" si="3"/>
      </c>
      <c r="P44" s="10"/>
      <c r="Q44" s="9"/>
      <c r="T44" s="9">
        <v>13</v>
      </c>
    </row>
    <row r="45" spans="12:20" ht="13.5">
      <c r="L45" s="1" t="str">
        <f>'設定'!$G$33</f>
        <v>流行性角結膜炎</v>
      </c>
      <c r="N45" s="1">
        <f t="shared" si="3"/>
      </c>
      <c r="O45" s="1">
        <f aca="true" t="shared" si="4" ref="O45:O59">B15&amp;C15</f>
      </c>
      <c r="P45" s="10"/>
      <c r="Q45" s="9"/>
      <c r="T45" s="9">
        <v>14</v>
      </c>
    </row>
    <row r="46" spans="12:20" ht="13.5">
      <c r="L46" s="1" t="str">
        <f>'設定'!$G$34</f>
        <v>急性出血性結膜炎</v>
      </c>
      <c r="N46" s="1">
        <f t="shared" si="3"/>
      </c>
      <c r="O46" s="1">
        <f t="shared" si="4"/>
      </c>
      <c r="P46" s="10"/>
      <c r="Q46" s="9"/>
      <c r="T46" s="9">
        <v>15</v>
      </c>
    </row>
    <row r="47" spans="12:20" ht="13.5">
      <c r="L47" s="4" t="str">
        <f>'設定'!$G$35</f>
        <v>新型コロナウイルス感染症</v>
      </c>
      <c r="N47" s="1">
        <f t="shared" si="3"/>
      </c>
      <c r="O47" s="1">
        <f t="shared" si="4"/>
      </c>
      <c r="P47" s="10"/>
      <c r="Q47" s="9"/>
      <c r="T47" s="9">
        <v>16</v>
      </c>
    </row>
    <row r="48" spans="12:20" ht="13.5">
      <c r="L48" s="4" t="str">
        <f>'設定'!$G$36</f>
        <v>濃厚接触者</v>
      </c>
      <c r="N48" s="1">
        <f t="shared" si="3"/>
      </c>
      <c r="O48" s="1">
        <f t="shared" si="4"/>
      </c>
      <c r="Q48" s="9"/>
      <c r="T48" s="9">
        <v>17</v>
      </c>
    </row>
    <row r="49" spans="12:20" ht="13.5">
      <c r="L49" s="4" t="str">
        <f>'設定'!$G$37</f>
        <v>発熱等による</v>
      </c>
      <c r="N49" s="1">
        <f t="shared" si="3"/>
      </c>
      <c r="O49" s="1">
        <f t="shared" si="4"/>
      </c>
      <c r="Q49" s="9"/>
      <c r="T49" s="9">
        <v>18</v>
      </c>
    </row>
    <row r="50" spans="12:20" ht="13.5">
      <c r="L50" s="4" t="str">
        <f>'設定'!$G$38</f>
        <v>家族のかぜ症状による</v>
      </c>
      <c r="N50" s="1">
        <f t="shared" si="3"/>
      </c>
      <c r="O50" s="1">
        <f t="shared" si="4"/>
      </c>
      <c r="Q50" s="9"/>
      <c r="T50" s="9">
        <v>19</v>
      </c>
    </row>
    <row r="51" spans="12:20" ht="13.5">
      <c r="L51" s="4" t="str">
        <f>'設定'!$G$39</f>
        <v>その他</v>
      </c>
      <c r="N51" s="1">
        <f t="shared" si="3"/>
      </c>
      <c r="O51" s="1">
        <f t="shared" si="4"/>
      </c>
      <c r="Q51" s="9"/>
      <c r="T51" s="9">
        <v>20</v>
      </c>
    </row>
    <row r="52" spans="12:20" ht="13.5">
      <c r="L52" s="4" t="str">
        <f>'設定'!$G$40</f>
        <v>溶連菌感染症</v>
      </c>
      <c r="N52" s="1">
        <f t="shared" si="3"/>
      </c>
      <c r="O52" s="1">
        <f t="shared" si="4"/>
      </c>
      <c r="Q52" s="9"/>
      <c r="T52" s="9">
        <v>21</v>
      </c>
    </row>
    <row r="53" spans="12:20" ht="13.5">
      <c r="L53" s="4" t="str">
        <f>'設定'!$G$41</f>
        <v>マイコプラズマ肺炎</v>
      </c>
      <c r="N53" s="1">
        <f t="shared" si="3"/>
      </c>
      <c r="O53" s="1">
        <f t="shared" si="4"/>
      </c>
      <c r="Q53" s="9"/>
      <c r="T53" s="9">
        <v>22</v>
      </c>
    </row>
    <row r="54" spans="12:20" ht="13.5">
      <c r="L54" s="4" t="str">
        <f>'設定'!$G$42</f>
        <v>感染性胃腸炎</v>
      </c>
      <c r="N54" s="1">
        <f t="shared" si="3"/>
      </c>
      <c r="O54" s="1">
        <f t="shared" si="4"/>
      </c>
      <c r="Q54" s="9"/>
      <c r="T54" s="9">
        <v>23</v>
      </c>
    </row>
    <row r="55" spans="12:20" ht="13.5">
      <c r="L55" s="4">
        <f>'設定'!$C$23</f>
        <v>0</v>
      </c>
      <c r="N55" s="1">
        <f t="shared" si="3"/>
      </c>
      <c r="O55" s="1">
        <f t="shared" si="4"/>
      </c>
      <c r="Q55" s="9"/>
      <c r="T55" s="9">
        <v>24</v>
      </c>
    </row>
    <row r="56" spans="12:20" ht="13.5">
      <c r="L56" s="4">
        <f>'設定'!$C$24</f>
        <v>0</v>
      </c>
      <c r="N56" s="1">
        <f t="shared" si="3"/>
      </c>
      <c r="O56" s="1">
        <f t="shared" si="4"/>
      </c>
      <c r="Q56" s="9"/>
      <c r="T56" s="9">
        <v>25</v>
      </c>
    </row>
    <row r="57" spans="12:20" ht="13.5">
      <c r="L57" s="4">
        <f>'設定'!$C$25</f>
        <v>0</v>
      </c>
      <c r="N57" s="1">
        <f t="shared" si="3"/>
      </c>
      <c r="O57" s="1">
        <f t="shared" si="4"/>
      </c>
      <c r="Q57" s="9"/>
      <c r="T57" s="9">
        <v>26</v>
      </c>
    </row>
    <row r="58" spans="12:20" ht="13.5">
      <c r="L58" s="4"/>
      <c r="N58" s="1">
        <f t="shared" si="3"/>
      </c>
      <c r="O58" s="1">
        <f t="shared" si="4"/>
      </c>
      <c r="Q58" s="9"/>
      <c r="T58" s="9">
        <v>27</v>
      </c>
    </row>
    <row r="59" spans="12:20" ht="13.5">
      <c r="L59" s="4"/>
      <c r="N59" s="1">
        <f t="shared" si="3"/>
      </c>
      <c r="O59" s="1">
        <f t="shared" si="4"/>
      </c>
      <c r="Q59" s="9"/>
      <c r="T59" s="9">
        <v>28</v>
      </c>
    </row>
    <row r="60" spans="12:20" ht="13.5">
      <c r="L60" s="4"/>
      <c r="Q60" s="9"/>
      <c r="T60" s="9">
        <v>29</v>
      </c>
    </row>
    <row r="61" spans="12:20" ht="13.5">
      <c r="L61" s="4"/>
      <c r="Q61" s="9"/>
      <c r="T61" s="9">
        <v>30</v>
      </c>
    </row>
    <row r="62" spans="12:20" ht="13.5">
      <c r="L62" s="4"/>
      <c r="Q62" s="9"/>
      <c r="T62" s="9">
        <v>31</v>
      </c>
    </row>
    <row r="63" spans="12:17" ht="13.5">
      <c r="L63" s="4"/>
      <c r="Q63" s="9"/>
    </row>
    <row r="64" spans="12:17" ht="13.5">
      <c r="L64" s="4"/>
      <c r="N64" s="3"/>
      <c r="Q64" s="9"/>
    </row>
    <row r="65" spans="12:17" ht="13.5">
      <c r="L65" s="4"/>
      <c r="N65" s="3"/>
      <c r="Q65" s="9"/>
    </row>
    <row r="66" spans="12:17" ht="13.5">
      <c r="L66" s="4"/>
      <c r="N66" s="3"/>
      <c r="Q66" s="9"/>
    </row>
    <row r="67" spans="14:17" ht="13.5">
      <c r="N67" s="3"/>
      <c r="Q67" s="9"/>
    </row>
    <row r="68" spans="14:17" ht="13.5">
      <c r="N68" s="3"/>
      <c r="Q68" s="9"/>
    </row>
    <row r="69" spans="14:17" ht="13.5">
      <c r="N69" s="3"/>
      <c r="Q69" s="9"/>
    </row>
  </sheetData>
  <sheetProtection sheet="1"/>
  <mergeCells count="2">
    <mergeCell ref="E4:F4"/>
    <mergeCell ref="G4:K4"/>
  </mergeCells>
  <dataValidations count="5">
    <dataValidation type="list" allowBlank="1" showInputMessage="1" showErrorMessage="1" sqref="C5:C29">
      <formula1>$R$31:$R$37</formula1>
    </dataValidation>
    <dataValidation type="list" allowBlank="1" showInputMessage="1" showErrorMessage="1" sqref="G5:G29 J5:J29 E5:E29">
      <formula1>$S$31:$S$43</formula1>
    </dataValidation>
    <dataValidation type="list" allowBlank="1" showInputMessage="1" showErrorMessage="1" sqref="H5:H29 K5:K29">
      <formula1>$T$31:$T$62</formula1>
    </dataValidation>
    <dataValidation type="list" allowBlank="1" showInputMessage="1" showErrorMessage="1" sqref="F5:F29">
      <formula1>$T$32:$T$62</formula1>
    </dataValidation>
    <dataValidation type="list" allowBlank="1" showInputMessage="1" showErrorMessage="1" errorTitle="直接入力無効" error="リストの中から選んでください" sqref="B5:B29">
      <formula1>$L$35:$L$57</formula1>
    </dataValidation>
  </dataValidations>
  <printOptions/>
  <pageMargins left="0.7874015748031497" right="0.62992125984251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新潟市</cp:lastModifiedBy>
  <dcterms:modified xsi:type="dcterms:W3CDTF">2021-04-30T00:23:30Z</dcterms:modified>
  <cp:category/>
  <cp:version/>
  <cp:contentType/>
  <cp:contentStatus/>
</cp:coreProperties>
</file>