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_rels/sheet1.xml.rels" ContentType="application/vnd.openxmlformats-package.relationships+xml"/>
  <Override PartName="/xl/worksheets/_rels/sheet2.xml.rels" ContentType="application/vnd.openxmlformats-package.relationships+xml"/>
  <Override PartName="/xl/worksheets/_rels/sheet3.xml.rels" ContentType="application/vnd.openxmlformats-package.relationships+xml"/>
  <Override PartName="/xl/worksheets/_rels/sheet4.xml.rels" ContentType="application/vnd.openxmlformats-package.relationships+xml"/>
  <Override PartName="/xl/worksheets/_rels/sheet5.xml.rels" ContentType="application/vnd.openxmlformats-package.relationship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externalLinks/externalLink1.xml" ContentType="application/vnd.openxmlformats-officedocument.spreadsheetml.externalLink+xml"/>
  <Override PartName="/xl/externalLinks/_rels/externalLink1.xml.rels" ContentType="application/vnd.openxmlformats-package.relationships+xml"/>
  <Override PartName="/xl/sharedStrings.xml" ContentType="application/vnd.openxmlformats-officedocument.spreadsheetml.sharedStrings+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_rels/.rels" ContentType="application/vnd.openxmlformats-package.relationship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1事業計画書" sheetId="1" state="visible" r:id="rId2"/>
    <sheet name="2設備投資効果" sheetId="2" state="visible" r:id="rId3"/>
    <sheet name="3-1省エネ効果計算シート（設備投資前）" sheetId="3" state="visible" r:id="rId4"/>
    <sheet name="3-2省エネ効果計算シート（設備投資後）" sheetId="4" state="visible" r:id="rId5"/>
    <sheet name="3-3省エネ効果計算シート" sheetId="5" state="visible" r:id="rId6"/>
  </sheets>
  <externalReferences>
    <externalReference r:id="rId7"/>
  </externalReferences>
  <definedNames>
    <definedName function="false" hidden="false" localSheetId="0" name="_xlnm.Print_Area" vbProcedure="false">1事業計画書!$A$1:$K$31</definedName>
    <definedName function="false" hidden="false" localSheetId="1" name="_xlnm.Print_Area" vbProcedure="false">2設備投資効果!$A$1:$K$32</definedName>
    <definedName function="false" hidden="false" localSheetId="2" name="_xlnm.Print_Area" vbProcedure="false">'3-1省エネ効果計算シート（設備投資前）'!$A$1:$S$30</definedName>
    <definedName function="false" hidden="false" localSheetId="3" name="_xlnm.Print_Area" vbProcedure="false">'3-2省エネ効果計算シート（設備投資後）'!$A$1:$S$30</definedName>
    <definedName function="false" hidden="false" localSheetId="4" name="_xlnm.Print_Area" vbProcedure="false">'3-3省エネ効果計算シート'!$A$1:$J$32</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<sst xmlns="http://schemas.openxmlformats.org/spreadsheetml/2006/main" count="352" uniqueCount="123">
  <si>
    <t xml:space="preserve">(別紙)事業計画書</t>
  </si>
  <si>
    <t xml:space="preserve">設備投資計画の概要</t>
  </si>
  <si>
    <t xml:space="preserve">業種</t>
  </si>
  <si>
    <t xml:space="preserve">申請区分</t>
  </si>
  <si>
    <t xml:space="preserve">製造業</t>
  </si>
  <si>
    <t xml:space="preserve">A</t>
  </si>
  <si>
    <t xml:space="preserve">設備投資場所</t>
  </si>
  <si>
    <t xml:space="preserve">物流業</t>
  </si>
  <si>
    <t xml:space="preserve">B</t>
  </si>
  <si>
    <t xml:space="preserve">要件</t>
  </si>
  <si>
    <t xml:space="preserve">導入前</t>
  </si>
  <si>
    <t xml:space="preserve">導入後(予定値)</t>
  </si>
  <si>
    <t xml:space="preserve">向上率</t>
  </si>
  <si>
    <t xml:space="preserve">C</t>
  </si>
  <si>
    <t xml:space="preserve">数値</t>
  </si>
  <si>
    <t xml:space="preserve">単位</t>
  </si>
  <si>
    <t xml:space="preserve">作業効率化</t>
  </si>
  <si>
    <t xml:space="preserve">分</t>
  </si>
  <si>
    <t xml:space="preserve">省エネ化</t>
  </si>
  <si>
    <t xml:space="preserve">kl</t>
  </si>
  <si>
    <t xml:space="preserve">CO2削減</t>
  </si>
  <si>
    <t xml:space="preserve">t</t>
  </si>
  <si>
    <t xml:space="preserve">使用エネルギーを化石燃料から電力に変換</t>
  </si>
  <si>
    <t xml:space="preserve">該当</t>
  </si>
  <si>
    <t xml:space="preserve">区分Cのみ</t>
  </si>
  <si>
    <t xml:space="preserve">付加価値額</t>
  </si>
  <si>
    <t xml:space="preserve">千円</t>
  </si>
  <si>
    <t xml:space="preserve">非該当</t>
  </si>
  <si>
    <t xml:space="preserve">炭素生産性</t>
  </si>
  <si>
    <t xml:space="preserve">導入設備から製造された製品・部材がCO2排出量削減に寄与するもの</t>
  </si>
  <si>
    <t xml:space="preserve">事業費(予算)
[取得設備]
単位：円</t>
  </si>
  <si>
    <t xml:space="preserve">【収入】　自己資金</t>
  </si>
  <si>
    <t xml:space="preserve">借入金</t>
  </si>
  <si>
    <t xml:space="preserve">その他</t>
  </si>
  <si>
    <t xml:space="preserve">合計</t>
  </si>
  <si>
    <t xml:space="preserve">【支出】　設備名称</t>
  </si>
  <si>
    <t xml:space="preserve">数量(個)</t>
  </si>
  <si>
    <t xml:space="preserve">単価(税抜)</t>
  </si>
  <si>
    <t xml:space="preserve">取得価格(税抜)</t>
  </si>
  <si>
    <t xml:space="preserve">区分</t>
  </si>
  <si>
    <t xml:space="preserve">補助額</t>
  </si>
  <si>
    <t xml:space="preserve">支出計(A)</t>
  </si>
  <si>
    <t xml:space="preserve">補助金交付申請額</t>
  </si>
  <si>
    <t xml:space="preserve">事業期間</t>
  </si>
  <si>
    <t xml:space="preserve">発注</t>
  </si>
  <si>
    <t xml:space="preserve">令和　　年　　月　　日</t>
  </si>
  <si>
    <t xml:space="preserve">完了</t>
  </si>
  <si>
    <t xml:space="preserve">※納品，請求・支払，運転開始まで</t>
  </si>
  <si>
    <t xml:space="preserve">　　　　</t>
  </si>
  <si>
    <t xml:space="preserve">補助要件確認資料</t>
  </si>
  <si>
    <t xml:space="preserve">設備投資前</t>
  </si>
  <si>
    <t xml:space="preserve">設備投資後</t>
  </si>
  <si>
    <t xml:space="preserve">設備名称</t>
  </si>
  <si>
    <t xml:space="preserve">省力化</t>
  </si>
  <si>
    <t xml:space="preserve">1日あたりの生産量</t>
  </si>
  <si>
    <t xml:space="preserve">個</t>
  </si>
  <si>
    <t xml:space="preserve">1個あたりの作業時間</t>
  </si>
  <si>
    <t xml:space="preserve">1個あたりの作業時間の計算方法を記載</t>
  </si>
  <si>
    <t xml:space="preserve">1日あたりの作業時間</t>
  </si>
  <si>
    <t xml:space="preserve">作業効率化割合＝</t>
  </si>
  <si>
    <t xml:space="preserve">1時間あたりの電力使用量</t>
  </si>
  <si>
    <t xml:space="preserve">kwh</t>
  </si>
  <si>
    <t xml:space="preserve">1日あたりの電力使用量</t>
  </si>
  <si>
    <t xml:space="preserve">1年あたりの電力使用量</t>
  </si>
  <si>
    <t xml:space="preserve">千kwh</t>
  </si>
  <si>
    <t xml:space="preserve">単位発熱量</t>
  </si>
  <si>
    <t xml:space="preserve">排出係数</t>
  </si>
  <si>
    <t xml:space="preserve">原油換算
係数(kl/GJ)</t>
  </si>
  <si>
    <t xml:space="preserve">原油換算エネルギー使用量</t>
  </si>
  <si>
    <t xml:space="preserve">CO2排出量</t>
  </si>
  <si>
    <t xml:space="preserve">省エネ効果　＝</t>
  </si>
  <si>
    <t xml:space="preserve">CO2排出量削減　＝</t>
  </si>
  <si>
    <t xml:space="preserve">エネルギーの種類</t>
  </si>
  <si>
    <t xml:space="preserve">数値※</t>
  </si>
  <si>
    <t xml:space="preserve">原油換算
エネルギー
使用量(GJ)</t>
  </si>
  <si>
    <t xml:space="preserve">CO2排出量(t)</t>
  </si>
  <si>
    <t xml:space="preserve">4月</t>
  </si>
  <si>
    <t xml:space="preserve">5月</t>
  </si>
  <si>
    <t xml:space="preserve">6月</t>
  </si>
  <si>
    <t xml:space="preserve">7月</t>
  </si>
  <si>
    <t xml:space="preserve">8月</t>
  </si>
  <si>
    <t xml:space="preserve">9月</t>
  </si>
  <si>
    <t xml:space="preserve">10月</t>
  </si>
  <si>
    <t xml:space="preserve">11月</t>
  </si>
  <si>
    <t xml:space="preserve">12月</t>
  </si>
  <si>
    <t xml:space="preserve">1月</t>
  </si>
  <si>
    <t xml:space="preserve">2月</t>
  </si>
  <si>
    <t xml:space="preserve">3月</t>
  </si>
  <si>
    <t xml:space="preserve">電気</t>
  </si>
  <si>
    <t xml:space="preserve">小計（①）</t>
  </si>
  <si>
    <t xml:space="preserve">化石燃料</t>
  </si>
  <si>
    <t xml:space="preserve">原料炭</t>
  </si>
  <si>
    <t xml:space="preserve">GJ/t</t>
  </si>
  <si>
    <t xml:space="preserve">一般炭</t>
  </si>
  <si>
    <t xml:space="preserve">無煙炭</t>
  </si>
  <si>
    <t xml:space="preserve">コークス</t>
  </si>
  <si>
    <t xml:space="preserve">石油コークス</t>
  </si>
  <si>
    <t xml:space="preserve">コールタール</t>
  </si>
  <si>
    <t xml:space="preserve">石油アスファルト</t>
  </si>
  <si>
    <t xml:space="preserve">コンデンセート</t>
  </si>
  <si>
    <t xml:space="preserve">GJ/kl</t>
  </si>
  <si>
    <t xml:space="preserve">原油（コンデンセートを除く）</t>
  </si>
  <si>
    <t xml:space="preserve">ガソリン</t>
  </si>
  <si>
    <t xml:space="preserve">ナフサ</t>
  </si>
  <si>
    <t xml:space="preserve">ジェット燃料油</t>
  </si>
  <si>
    <t xml:space="preserve">灯油</t>
  </si>
  <si>
    <t xml:space="preserve">軽油</t>
  </si>
  <si>
    <t xml:space="preserve">Ａ重油</t>
  </si>
  <si>
    <t xml:space="preserve">Ｂ・Ｃ重油</t>
  </si>
  <si>
    <t xml:space="preserve">液化石油ガス（ＬＰＧ）</t>
  </si>
  <si>
    <t xml:space="preserve">石油系炭化水素ガス</t>
  </si>
  <si>
    <t xml:space="preserve">GJ/1,000N㎥</t>
  </si>
  <si>
    <t xml:space="preserve">液化天然ガス(ＬＮＧ）</t>
  </si>
  <si>
    <t xml:space="preserve">天然ガス（ＬＮＧを除く）</t>
  </si>
  <si>
    <t xml:space="preserve">コークス炉ガス</t>
  </si>
  <si>
    <t xml:space="preserve">高炉ガス</t>
  </si>
  <si>
    <t xml:space="preserve">転炉ガス</t>
  </si>
  <si>
    <t xml:space="preserve">都市ガス</t>
  </si>
  <si>
    <t xml:space="preserve">小計（②）</t>
  </si>
  <si>
    <t xml:space="preserve">合計（③）</t>
  </si>
  <si>
    <t xml:space="preserve">＜省エネ効果・CO2排出量削減効果　計算シート＞</t>
  </si>
  <si>
    <t xml:space="preserve">原油換算
エネルギー
使用量(kl)</t>
  </si>
  <si>
    <t xml:space="preserve">化石
燃料</t>
  </si>
</sst>
</file>

<file path=xl/styles.xml><?xml version="1.0" encoding="utf-8"?>
<styleSheet xmlns="http://schemas.openxmlformats.org/spreadsheetml/2006/main">
  <numFmts count="9">
    <numFmt numFmtId="164" formatCode="General"/>
    <numFmt numFmtId="165" formatCode="#,##0;[RED]\-#,##0"/>
    <numFmt numFmtId="166" formatCode="0.00"/>
    <numFmt numFmtId="167" formatCode="0%"/>
    <numFmt numFmtId="168" formatCode="0.00%"/>
    <numFmt numFmtId="169" formatCode="General"/>
    <numFmt numFmtId="170" formatCode="0.0%"/>
    <numFmt numFmtId="171" formatCode="_ * #,##0_ ;_ * \-#,##0_ ;_ * \-_ ;_ @_ "/>
    <numFmt numFmtId="172" formatCode="_ * #,##0.00_ ;_ * \-#,##0.00_ ;_ * \-_ ;_ @_ "/>
  </numFmts>
  <fonts count="21">
    <font>
      <sz val="11"/>
      <color rgb="FF000000"/>
      <name val="ＭＳ Ｐゴシック"/>
      <family val="2"/>
      <charset val="128"/>
    </font>
    <font>
      <sz val="10"/>
      <name val="Arial"/>
      <family val="0"/>
      <charset val="128"/>
    </font>
    <font>
      <sz val="10"/>
      <name val="Arial"/>
      <family val="0"/>
      <charset val="128"/>
    </font>
    <font>
      <sz val="10"/>
      <name val="Arial"/>
      <family val="0"/>
      <charset val="128"/>
    </font>
    <font>
      <sz val="11"/>
      <color rgb="FF000000"/>
      <name val="ＭＳ Ｐゴシック"/>
      <family val="3"/>
      <charset val="128"/>
    </font>
    <font>
      <b val="true"/>
      <sz val="11"/>
      <color rgb="FF000000"/>
      <name val="ＭＳ Ｐゴシック"/>
      <family val="3"/>
      <charset val="128"/>
    </font>
    <font>
      <sz val="8"/>
      <color rgb="FF000000"/>
      <name val="ＭＳ Ｐゴシック"/>
      <family val="3"/>
      <charset val="128"/>
    </font>
    <font>
      <sz val="11"/>
      <name val="ＭＳ Ｐゴシック"/>
      <family val="3"/>
      <charset val="128"/>
    </font>
    <font>
      <sz val="9"/>
      <color rgb="FF000000"/>
      <name val="ＭＳ Ｐゴシック"/>
      <family val="3"/>
      <charset val="128"/>
    </font>
    <font>
      <b val="true"/>
      <sz val="16"/>
      <color rgb="FF000000"/>
      <name val="游明朝"/>
      <family val="2"/>
      <charset val="128"/>
    </font>
    <font>
      <sz val="16"/>
      <color rgb="FF000000"/>
      <name val="游明朝"/>
      <family val="2"/>
      <charset val="128"/>
    </font>
    <font>
      <sz val="16"/>
      <color rgb="FF000000"/>
      <name val="Calibri"/>
      <family val="0"/>
      <charset val="128"/>
    </font>
    <font>
      <sz val="16"/>
      <color rgb="FFFFFFFF"/>
      <name val="游明朝"/>
      <family val="2"/>
      <charset val="128"/>
    </font>
    <font>
      <b val="true"/>
      <sz val="12"/>
      <color rgb="FF000000"/>
      <name val="ＭＳ Ｐゴシック"/>
      <family val="3"/>
      <charset val="128"/>
    </font>
    <font>
      <sz val="10"/>
      <color rgb="FF000000"/>
      <name val="ＭＳ Ｐゴシック"/>
      <family val="3"/>
      <charset val="128"/>
    </font>
    <font>
      <sz val="12"/>
      <color rgb="FF000000"/>
      <name val="ＭＳ ゴシック"/>
      <family val="3"/>
      <charset val="128"/>
    </font>
    <font>
      <sz val="12"/>
      <color rgb="FF000000"/>
      <name val="ＭＳ Ｐゴシック"/>
      <family val="2"/>
      <charset val="128"/>
    </font>
    <font>
      <sz val="11"/>
      <color rgb="FF000000"/>
      <name val="ＭＳ ゴシック"/>
      <family val="3"/>
      <charset val="128"/>
    </font>
    <font>
      <sz val="10"/>
      <name val="ＭＳ ゴシック"/>
      <family val="3"/>
      <charset val="128"/>
    </font>
    <font>
      <sz val="10"/>
      <color rgb="FF000000"/>
      <name val="ＭＳ ゴシック"/>
      <family val="3"/>
      <charset val="128"/>
    </font>
    <font>
      <sz val="14"/>
      <color rgb="FF000000"/>
      <name val="ＭＳ ゴシック"/>
      <family val="3"/>
      <charset val="128"/>
    </font>
  </fonts>
  <fills count="9">
    <fill>
      <patternFill patternType="none"/>
    </fill>
    <fill>
      <patternFill patternType="gray125"/>
    </fill>
    <fill>
      <patternFill patternType="solid">
        <fgColor rgb="FFFFFFFF"/>
        <bgColor rgb="FFF2F2F2"/>
      </patternFill>
    </fill>
    <fill>
      <patternFill patternType="solid">
        <fgColor rgb="FFFFFF00"/>
        <bgColor rgb="FFFFFF00"/>
      </patternFill>
    </fill>
    <fill>
      <patternFill patternType="solid">
        <fgColor rgb="FFBFBFBF"/>
        <bgColor rgb="FFE6B9B8"/>
      </patternFill>
    </fill>
    <fill>
      <patternFill patternType="solid">
        <fgColor rgb="FFF2F2F2"/>
        <bgColor rgb="FFFFFFFF"/>
      </patternFill>
    </fill>
    <fill>
      <patternFill patternType="solid">
        <fgColor rgb="FFFCD5B5"/>
        <bgColor rgb="FFF2DCDB"/>
      </patternFill>
    </fill>
    <fill>
      <patternFill patternType="solid">
        <fgColor rgb="FFE6B9B8"/>
        <bgColor rgb="FFBFBFBF"/>
      </patternFill>
    </fill>
    <fill>
      <patternFill patternType="solid">
        <fgColor rgb="FFF2DCDB"/>
        <bgColor rgb="FFFCD5B5"/>
      </patternFill>
    </fill>
  </fills>
  <borders count="68">
    <border diagonalUp="false" diagonalDown="false">
      <left/>
      <right/>
      <top/>
      <bottom/>
      <diagonal/>
    </border>
    <border diagonalUp="false" diagonalDown="false">
      <left style="thin"/>
      <right style="thin"/>
      <top style="thin"/>
      <bottom/>
      <diagonal/>
    </border>
    <border diagonalUp="false" diagonalDown="false">
      <left style="thin"/>
      <right/>
      <top style="thin"/>
      <bottom style="thin"/>
      <diagonal/>
    </border>
    <border diagonalUp="false" diagonalDown="false">
      <left style="thin"/>
      <right style="thin"/>
      <top style="thin"/>
      <bottom style="thin"/>
      <diagonal/>
    </border>
    <border diagonalUp="false" diagonalDown="false">
      <left style="hair"/>
      <right style="thin"/>
      <top style="thin"/>
      <bottom style="thin"/>
      <diagonal/>
    </border>
    <border diagonalUp="false" diagonalDown="false">
      <left/>
      <right style="hair"/>
      <top style="thin"/>
      <bottom style="thin"/>
      <diagonal/>
    </border>
    <border diagonalUp="false" diagonalDown="false">
      <left/>
      <right style="thin"/>
      <top style="thin"/>
      <bottom style="thin"/>
      <diagonal/>
    </border>
    <border diagonalUp="false" diagonalDown="false">
      <left style="thin"/>
      <right style="thin"/>
      <top/>
      <bottom/>
      <diagonal/>
    </border>
    <border diagonalUp="false" diagonalDown="false">
      <left style="thin"/>
      <right style="thin"/>
      <top style="thin"/>
      <bottom style="hair"/>
      <diagonal/>
    </border>
    <border diagonalUp="false" diagonalDown="false">
      <left style="thin"/>
      <right style="hair"/>
      <top style="thin"/>
      <bottom style="hair"/>
      <diagonal/>
    </border>
    <border diagonalUp="false" diagonalDown="false">
      <left style="hair"/>
      <right style="thin"/>
      <top style="thin"/>
      <bottom style="hair"/>
      <diagonal/>
    </border>
    <border diagonalUp="false" diagonalDown="false">
      <left style="thin"/>
      <right/>
      <top/>
      <bottom/>
      <diagonal/>
    </border>
    <border diagonalUp="false" diagonalDown="false">
      <left style="thin"/>
      <right style="thin"/>
      <top style="hair"/>
      <bottom style="hair"/>
      <diagonal/>
    </border>
    <border diagonalUp="false" diagonalDown="false">
      <left style="thin"/>
      <right style="hair"/>
      <top style="hair"/>
      <bottom style="hair"/>
      <diagonal/>
    </border>
    <border diagonalUp="false" diagonalDown="false">
      <left style="hair"/>
      <right style="thin"/>
      <top/>
      <bottom/>
      <diagonal/>
    </border>
    <border diagonalUp="false" diagonalDown="false">
      <left/>
      <right style="thin"/>
      <top/>
      <bottom/>
      <diagonal/>
    </border>
    <border diagonalUp="false" diagonalDown="false">
      <left style="hair"/>
      <right style="thin"/>
      <top style="hair"/>
      <bottom style="hair"/>
      <diagonal/>
    </border>
    <border diagonalUp="false" diagonalDown="false">
      <left/>
      <right style="thin"/>
      <top style="hair"/>
      <bottom style="hair"/>
      <diagonal/>
    </border>
    <border diagonalUp="false" diagonalDown="false">
      <left style="thin"/>
      <right style="thin"/>
      <top style="hair"/>
      <bottom style="thin"/>
      <diagonal/>
    </border>
    <border diagonalUp="false" diagonalDown="false">
      <left style="thin"/>
      <right style="thin"/>
      <top/>
      <bottom style="hair"/>
      <diagonal/>
    </border>
    <border diagonalUp="false" diagonalDown="false">
      <left style="thin"/>
      <right style="hair"/>
      <top/>
      <bottom style="hair"/>
      <diagonal/>
    </border>
    <border diagonalUp="false" diagonalDown="false">
      <left style="hair"/>
      <right style="thin"/>
      <top/>
      <bottom style="hair"/>
      <diagonal/>
    </border>
    <border diagonalUp="false" diagonalDown="false">
      <left style="thin"/>
      <right style="thin"/>
      <top/>
      <bottom style="thin"/>
      <diagonal/>
    </border>
    <border diagonalUp="false" diagonalDown="false">
      <left style="thin"/>
      <right style="medium"/>
      <top/>
      <bottom style="thin"/>
      <diagonal/>
    </border>
    <border diagonalUp="false" diagonalDown="false">
      <left style="medium"/>
      <right style="medium"/>
      <top style="medium"/>
      <bottom style="medium"/>
      <diagonal/>
    </border>
    <border diagonalUp="false" diagonalDown="false">
      <left/>
      <right/>
      <top style="thin"/>
      <bottom style="thin"/>
      <diagonal/>
    </border>
    <border diagonalUp="false" diagonalDown="false">
      <left/>
      <right/>
      <top style="thin"/>
      <bottom/>
      <diagonal/>
    </border>
    <border diagonalUp="false" diagonalDown="false">
      <left/>
      <right style="thin"/>
      <top style="thin"/>
      <bottom/>
      <diagonal/>
    </border>
    <border diagonalUp="false" diagonalDown="false">
      <left style="medium"/>
      <right style="thin"/>
      <top style="medium"/>
      <bottom style="thin"/>
      <diagonal/>
    </border>
    <border diagonalUp="false" diagonalDown="false">
      <left style="thin"/>
      <right style="thin"/>
      <top style="medium"/>
      <bottom style="thin"/>
      <diagonal/>
    </border>
    <border diagonalUp="false" diagonalDown="false">
      <left style="thin"/>
      <right style="medium"/>
      <top style="medium"/>
      <bottom style="thin"/>
      <diagonal/>
    </border>
    <border diagonalUp="false" diagonalDown="false">
      <left style="medium"/>
      <right style="thin"/>
      <top style="thin"/>
      <bottom style="thin"/>
      <diagonal/>
    </border>
    <border diagonalUp="false" diagonalDown="false">
      <left style="thin"/>
      <right style="medium"/>
      <top style="thin"/>
      <bottom style="thin"/>
      <diagonal/>
    </border>
    <border diagonalUp="false" diagonalDown="false">
      <left style="medium"/>
      <right style="thin"/>
      <top style="thin"/>
      <bottom style="medium"/>
      <diagonal/>
    </border>
    <border diagonalUp="false" diagonalDown="false">
      <left/>
      <right style="medium"/>
      <top/>
      <bottom/>
      <diagonal/>
    </border>
    <border diagonalUp="false" diagonalDown="false">
      <left style="medium"/>
      <right/>
      <top style="medium"/>
      <bottom style="medium"/>
      <diagonal/>
    </border>
    <border diagonalUp="false" diagonalDown="false">
      <left/>
      <right style="medium"/>
      <top style="medium"/>
      <bottom style="medium"/>
      <diagonal/>
    </border>
    <border diagonalUp="false" diagonalDown="false">
      <left style="hair"/>
      <right style="hair"/>
      <top style="hair"/>
      <bottom style="hair"/>
      <diagonal/>
    </border>
    <border diagonalUp="false" diagonalDown="false">
      <left style="thin"/>
      <right/>
      <top/>
      <bottom style="thin"/>
      <diagonal/>
    </border>
    <border diagonalUp="false" diagonalDown="false">
      <left/>
      <right/>
      <top/>
      <bottom style="thin"/>
      <diagonal/>
    </border>
    <border diagonalUp="false" diagonalDown="false">
      <left/>
      <right style="thin"/>
      <top/>
      <bottom style="thin"/>
      <diagonal/>
    </border>
    <border diagonalUp="false" diagonalDown="false">
      <left/>
      <right style="medium"/>
      <top/>
      <bottom style="thin"/>
      <diagonal/>
    </border>
    <border diagonalUp="false" diagonalDown="false">
      <left style="thin"/>
      <right/>
      <top style="thin"/>
      <bottom/>
      <diagonal/>
    </border>
    <border diagonalUp="false" diagonalDown="false">
      <left/>
      <right style="medium"/>
      <top style="thin"/>
      <bottom/>
      <diagonal/>
    </border>
    <border diagonalUp="false" diagonalDown="false">
      <left style="thin"/>
      <right/>
      <top/>
      <bottom style="medium"/>
      <diagonal/>
    </border>
    <border diagonalUp="false" diagonalDown="false">
      <left/>
      <right/>
      <top/>
      <bottom style="medium"/>
      <diagonal/>
    </border>
    <border diagonalUp="false" diagonalDown="false">
      <left/>
      <right style="medium"/>
      <top/>
      <bottom style="medium"/>
      <diagonal/>
    </border>
    <border diagonalUp="false" diagonalDown="false">
      <left style="medium"/>
      <right style="thin"/>
      <top style="medium"/>
      <bottom style="medium"/>
      <diagonal/>
    </border>
    <border diagonalUp="false" diagonalDown="false">
      <left style="thin"/>
      <right/>
      <top style="medium"/>
      <bottom/>
      <diagonal/>
    </border>
    <border diagonalUp="false" diagonalDown="false">
      <left/>
      <right/>
      <top style="medium"/>
      <bottom/>
      <diagonal/>
    </border>
    <border diagonalUp="false" diagonalDown="false">
      <left/>
      <right style="thin"/>
      <top style="medium"/>
      <bottom/>
      <diagonal/>
    </border>
    <border diagonalUp="false" diagonalDown="false">
      <left/>
      <right style="medium"/>
      <top style="medium"/>
      <bottom/>
      <diagonal/>
    </border>
    <border diagonalUp="false" diagonalDown="false">
      <left style="thin"/>
      <right style="medium"/>
      <top/>
      <bottom/>
      <diagonal/>
    </border>
    <border diagonalUp="false" diagonalDown="false">
      <left style="thin"/>
      <right style="thin"/>
      <top style="thin"/>
      <bottom style="double"/>
      <diagonal/>
    </border>
    <border diagonalUp="false" diagonalDown="false">
      <left style="thin"/>
      <right style="thin"/>
      <top/>
      <bottom style="double"/>
      <diagonal/>
    </border>
    <border diagonalUp="false" diagonalDown="false">
      <left style="thin"/>
      <right/>
      <top/>
      <bottom style="double"/>
      <diagonal/>
    </border>
    <border diagonalUp="false" diagonalDown="false">
      <left style="medium"/>
      <right/>
      <top style="medium"/>
      <bottom style="double"/>
      <diagonal/>
    </border>
    <border diagonalUp="false" diagonalDown="false">
      <left style="thin"/>
      <right style="thin"/>
      <top style="medium"/>
      <bottom style="double"/>
      <diagonal/>
    </border>
    <border diagonalUp="false" diagonalDown="false">
      <left style="thin"/>
      <right style="medium"/>
      <top style="medium"/>
      <bottom style="double"/>
      <diagonal/>
    </border>
    <border diagonalUp="false" diagonalDown="false">
      <left/>
      <right style="thin"/>
      <top/>
      <bottom style="double"/>
      <diagonal/>
    </border>
    <border diagonalUp="false" diagonalDown="false">
      <left style="medium"/>
      <right/>
      <top/>
      <bottom style="thin"/>
      <diagonal/>
    </border>
    <border diagonalUp="false" diagonalDown="false">
      <left style="medium"/>
      <right style="medium"/>
      <top style="medium"/>
      <bottom style="thin"/>
      <diagonal/>
    </border>
    <border diagonalUp="false" diagonalDown="false">
      <left style="medium"/>
      <right/>
      <top style="thin"/>
      <bottom style="thin"/>
      <diagonal/>
    </border>
    <border diagonalUp="false" diagonalDown="false">
      <left style="medium"/>
      <right style="medium"/>
      <top style="thin"/>
      <bottom style="thin"/>
      <diagonal/>
    </border>
    <border diagonalUp="false" diagonalDown="false">
      <left style="medium"/>
      <right style="medium"/>
      <top style="thin"/>
      <bottom style="medium"/>
      <diagonal/>
    </border>
    <border diagonalUp="false" diagonalDown="false">
      <left style="medium"/>
      <right/>
      <top style="thin"/>
      <bottom style="medium"/>
      <diagonal/>
    </border>
    <border diagonalUp="false" diagonalDown="false">
      <left style="thin"/>
      <right style="thin"/>
      <top style="thin"/>
      <bottom style="medium"/>
      <diagonal/>
    </border>
    <border diagonalUp="false" diagonalDown="false">
      <left style="thin"/>
      <right style="medium"/>
      <top style="thin"/>
      <bottom style="medium"/>
      <diagonal/>
    </border>
  </borders>
  <cellStyleXfs count="21">
    <xf numFmtId="164" fontId="0" fillId="0" borderId="0" applyFont="true" applyBorder="true" applyAlignment="true" applyProtection="true">
      <alignment horizontal="general" vertical="center"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167" fontId="0" fillId="0" borderId="0" applyFont="true" applyBorder="false" applyAlignment="true" applyProtection="false">
      <alignment horizontal="general" vertical="center" textRotation="0" wrapText="false" indent="0" shrinkToFit="false"/>
    </xf>
    <xf numFmtId="165" fontId="0" fillId="0" borderId="0" applyFont="true" applyBorder="false" applyAlignment="true" applyProtection="false">
      <alignment horizontal="general" vertical="center" textRotation="0" wrapText="false" indent="0" shrinkToFit="false"/>
    </xf>
  </cellStyleXfs>
  <cellXfs count="183">
    <xf numFmtId="164" fontId="0" fillId="0" borderId="0" xfId="0" applyFont="false" applyBorder="false" applyAlignment="false" applyProtection="false">
      <alignment horizontal="general" vertical="center" textRotation="0" wrapText="false" indent="0" shrinkToFit="false"/>
      <protection locked="true" hidden="false"/>
    </xf>
    <xf numFmtId="164" fontId="4" fillId="0" borderId="0" xfId="0" applyFont="true" applyBorder="false" applyAlignment="true" applyProtection="true">
      <alignment horizontal="general" vertical="center" textRotation="0" wrapText="false" indent="0" shrinkToFit="false"/>
      <protection locked="true" hidden="false"/>
    </xf>
    <xf numFmtId="164" fontId="4" fillId="2" borderId="0" xfId="0" applyFont="true" applyBorder="false" applyAlignment="true" applyProtection="true">
      <alignment horizontal="general" vertical="center" textRotation="0" wrapText="false" indent="0" shrinkToFit="false"/>
      <protection locked="true" hidden="false"/>
    </xf>
    <xf numFmtId="164" fontId="5" fillId="2" borderId="0" xfId="0" applyFont="true" applyBorder="false" applyAlignment="true" applyProtection="true">
      <alignment horizontal="general" vertical="center" textRotation="0" wrapText="false" indent="0" shrinkToFit="false"/>
      <protection locked="true" hidden="false"/>
    </xf>
    <xf numFmtId="164" fontId="4" fillId="2" borderId="1" xfId="0" applyFont="true" applyBorder="true" applyAlignment="true" applyProtection="true">
      <alignment horizontal="center" vertical="center" textRotation="0" wrapText="false" indent="0" shrinkToFit="false"/>
      <protection locked="true" hidden="false"/>
    </xf>
    <xf numFmtId="164" fontId="4" fillId="3" borderId="2" xfId="0" applyFont="true" applyBorder="true" applyAlignment="true" applyProtection="true">
      <alignment horizontal="left" vertical="center" textRotation="0" wrapText="false" indent="0" shrinkToFit="false"/>
      <protection locked="true" hidden="false"/>
    </xf>
    <xf numFmtId="164" fontId="4" fillId="2" borderId="3" xfId="0" applyFont="true" applyBorder="true" applyAlignment="true" applyProtection="true">
      <alignment horizontal="center" vertical="center" textRotation="0" wrapText="false" indent="0" shrinkToFit="false"/>
      <protection locked="true" hidden="false"/>
    </xf>
    <xf numFmtId="164" fontId="4" fillId="3" borderId="3" xfId="0" applyFont="true" applyBorder="true" applyAlignment="true" applyProtection="true">
      <alignment horizontal="left" vertical="center" textRotation="0" wrapText="false" indent="0" shrinkToFit="false"/>
      <protection locked="true" hidden="false"/>
    </xf>
    <xf numFmtId="164" fontId="4" fillId="2" borderId="1" xfId="0" applyFont="true" applyBorder="true" applyAlignment="true" applyProtection="true">
      <alignment horizontal="center" vertical="center" textRotation="0" wrapText="true" indent="0" shrinkToFit="false"/>
      <protection locked="true" hidden="false"/>
    </xf>
    <xf numFmtId="164" fontId="4" fillId="2" borderId="3" xfId="0" applyFont="true" applyBorder="true" applyAlignment="true" applyProtection="true">
      <alignment horizontal="center" vertical="center" textRotation="0" wrapText="true" indent="0" shrinkToFit="false"/>
      <protection locked="true" hidden="false"/>
    </xf>
    <xf numFmtId="164" fontId="4" fillId="2" borderId="2" xfId="0" applyFont="true" applyBorder="true" applyAlignment="true" applyProtection="true">
      <alignment horizontal="center" vertical="center" textRotation="0" wrapText="false" indent="0" shrinkToFit="false"/>
      <protection locked="true" hidden="false"/>
    </xf>
    <xf numFmtId="164" fontId="4" fillId="2" borderId="4" xfId="0" applyFont="true" applyBorder="true" applyAlignment="true" applyProtection="true">
      <alignment horizontal="center" vertical="center" textRotation="0" wrapText="false" indent="0" shrinkToFit="false"/>
      <protection locked="true" hidden="false"/>
    </xf>
    <xf numFmtId="164" fontId="4" fillId="2" borderId="5" xfId="0" applyFont="true" applyBorder="true" applyAlignment="true" applyProtection="true">
      <alignment horizontal="center" vertical="center" textRotation="0" wrapText="false" indent="0" shrinkToFit="false"/>
      <protection locked="true" hidden="false"/>
    </xf>
    <xf numFmtId="164" fontId="4" fillId="2" borderId="6" xfId="0" applyFont="true" applyBorder="true" applyAlignment="true" applyProtection="true">
      <alignment horizontal="center" vertical="center" textRotation="0" wrapText="false" indent="0" shrinkToFit="false"/>
      <protection locked="true" hidden="false"/>
    </xf>
    <xf numFmtId="164" fontId="4" fillId="2" borderId="7" xfId="0" applyFont="true" applyBorder="true" applyAlignment="true" applyProtection="true">
      <alignment horizontal="general" vertical="center" textRotation="0" wrapText="true" indent="0" shrinkToFit="false"/>
      <protection locked="true" hidden="false"/>
    </xf>
    <xf numFmtId="164" fontId="4" fillId="2" borderId="8" xfId="0" applyFont="true" applyBorder="true" applyAlignment="true" applyProtection="true">
      <alignment horizontal="left" vertical="center" textRotation="0" wrapText="true" indent="1" shrinkToFit="false"/>
      <protection locked="true" hidden="false"/>
    </xf>
    <xf numFmtId="165" fontId="4" fillId="2" borderId="9" xfId="20" applyFont="true" applyBorder="true" applyAlignment="true" applyProtection="true">
      <alignment horizontal="right" vertical="center" textRotation="0" wrapText="false" indent="0" shrinkToFit="false"/>
      <protection locked="true" hidden="false"/>
    </xf>
    <xf numFmtId="166" fontId="4" fillId="2" borderId="10" xfId="0" applyFont="true" applyBorder="true" applyAlignment="true" applyProtection="true">
      <alignment horizontal="left" vertical="center" textRotation="0" wrapText="false" indent="0" shrinkToFit="false"/>
      <protection locked="true" hidden="false"/>
    </xf>
    <xf numFmtId="168" fontId="4" fillId="2" borderId="8" xfId="19" applyFont="true" applyBorder="true" applyAlignment="true" applyProtection="true">
      <alignment horizontal="right" vertical="center" textRotation="0" wrapText="false" indent="0" shrinkToFit="false"/>
      <protection locked="true" hidden="false"/>
    </xf>
    <xf numFmtId="164" fontId="4" fillId="2" borderId="11" xfId="0" applyFont="true" applyBorder="true" applyAlignment="true" applyProtection="true">
      <alignment horizontal="general" vertical="center" textRotation="0" wrapText="true" indent="0" shrinkToFit="false"/>
      <protection locked="true" hidden="false"/>
    </xf>
    <xf numFmtId="164" fontId="4" fillId="2" borderId="12" xfId="0" applyFont="true" applyBorder="true" applyAlignment="true" applyProtection="true">
      <alignment horizontal="left" vertical="center" textRotation="0" wrapText="true" indent="1" shrinkToFit="false"/>
      <protection locked="true" hidden="false"/>
    </xf>
    <xf numFmtId="165" fontId="4" fillId="2" borderId="13" xfId="20" applyFont="true" applyBorder="true" applyAlignment="true" applyProtection="true">
      <alignment horizontal="right" vertical="center" textRotation="0" wrapText="false" indent="0" shrinkToFit="false"/>
      <protection locked="true" hidden="false"/>
    </xf>
    <xf numFmtId="166" fontId="4" fillId="2" borderId="14" xfId="0" applyFont="true" applyBorder="true" applyAlignment="true" applyProtection="true">
      <alignment horizontal="left" vertical="center" textRotation="0" wrapText="false" indent="0" shrinkToFit="false"/>
      <protection locked="true" hidden="false"/>
    </xf>
    <xf numFmtId="166" fontId="4" fillId="2" borderId="15" xfId="0" applyFont="true" applyBorder="true" applyAlignment="true" applyProtection="true">
      <alignment horizontal="left" vertical="center" textRotation="0" wrapText="false" indent="0" shrinkToFit="false"/>
      <protection locked="true" hidden="false"/>
    </xf>
    <xf numFmtId="168" fontId="4" fillId="2" borderId="12" xfId="19" applyFont="true" applyBorder="true" applyAlignment="true" applyProtection="true">
      <alignment horizontal="right" vertical="center" textRotation="0" wrapText="false" indent="0" shrinkToFit="false"/>
      <protection locked="true" hidden="false"/>
    </xf>
    <xf numFmtId="166" fontId="4" fillId="2" borderId="16" xfId="0" applyFont="true" applyBorder="true" applyAlignment="true" applyProtection="true">
      <alignment horizontal="left" vertical="center" textRotation="0" wrapText="false" indent="0" shrinkToFit="false"/>
      <protection locked="true" hidden="false"/>
    </xf>
    <xf numFmtId="166" fontId="4" fillId="2" borderId="17" xfId="0" applyFont="true" applyBorder="true" applyAlignment="true" applyProtection="true">
      <alignment horizontal="left" vertical="center" textRotation="0" wrapText="false" indent="0" shrinkToFit="false"/>
      <protection locked="true" hidden="false"/>
    </xf>
    <xf numFmtId="164" fontId="4" fillId="2" borderId="18" xfId="0" applyFont="true" applyBorder="true" applyAlignment="true" applyProtection="true">
      <alignment horizontal="left" vertical="center" textRotation="0" wrapText="true" indent="1" shrinkToFit="false"/>
      <protection locked="true" hidden="false"/>
    </xf>
    <xf numFmtId="168" fontId="4" fillId="3" borderId="18" xfId="19" applyFont="true" applyBorder="true" applyAlignment="true" applyProtection="true">
      <alignment horizontal="center" vertical="center" textRotation="0" wrapText="false" indent="0" shrinkToFit="false"/>
      <protection locked="true" hidden="false"/>
    </xf>
    <xf numFmtId="164" fontId="6" fillId="2" borderId="1" xfId="0" applyFont="true" applyBorder="true" applyAlignment="true" applyProtection="true">
      <alignment horizontal="center" vertical="center" textRotation="255" wrapText="true" indent="0" shrinkToFit="false"/>
      <protection locked="true" hidden="false"/>
    </xf>
    <xf numFmtId="164" fontId="4" fillId="2" borderId="19" xfId="0" applyFont="true" applyBorder="true" applyAlignment="true" applyProtection="true">
      <alignment horizontal="left" vertical="center" textRotation="0" wrapText="true" indent="1" shrinkToFit="false"/>
      <protection locked="true" hidden="false"/>
    </xf>
    <xf numFmtId="164" fontId="4" fillId="3" borderId="20" xfId="0" applyFont="true" applyBorder="true" applyAlignment="true" applyProtection="true">
      <alignment horizontal="right" vertical="center" textRotation="0" wrapText="false" indent="0" shrinkToFit="false"/>
      <protection locked="true" hidden="false"/>
    </xf>
    <xf numFmtId="166" fontId="4" fillId="2" borderId="21" xfId="0" applyFont="true" applyBorder="true" applyAlignment="true" applyProtection="true">
      <alignment horizontal="left" vertical="center" textRotation="0" wrapText="false" indent="0" shrinkToFit="false"/>
      <protection locked="true" hidden="false"/>
    </xf>
    <xf numFmtId="166" fontId="4" fillId="3" borderId="20" xfId="0" applyFont="true" applyBorder="true" applyAlignment="true" applyProtection="true">
      <alignment horizontal="right" vertical="center" textRotation="0" wrapText="false" indent="0" shrinkToFit="false"/>
      <protection locked="true" hidden="false"/>
    </xf>
    <xf numFmtId="169" fontId="4" fillId="2" borderId="20" xfId="0" applyFont="true" applyBorder="true" applyAlignment="true" applyProtection="true">
      <alignment horizontal="right" vertical="center" textRotation="0" wrapText="false" indent="0" shrinkToFit="false"/>
      <protection locked="true" hidden="false"/>
    </xf>
    <xf numFmtId="168" fontId="4" fillId="2" borderId="18" xfId="19" applyFont="true" applyBorder="true" applyAlignment="true" applyProtection="true">
      <alignment horizontal="right" vertical="center" textRotation="0" wrapText="false" indent="0" shrinkToFit="false"/>
      <protection locked="true" hidden="false"/>
    </xf>
    <xf numFmtId="164" fontId="4" fillId="2" borderId="3" xfId="0" applyFont="true" applyBorder="true" applyAlignment="true" applyProtection="true">
      <alignment horizontal="left" vertical="center" textRotation="0" wrapText="true" indent="1" shrinkToFit="false"/>
      <protection locked="true" hidden="false"/>
    </xf>
    <xf numFmtId="168" fontId="4" fillId="2" borderId="22" xfId="19" applyFont="true" applyBorder="true" applyAlignment="true" applyProtection="true">
      <alignment horizontal="right" vertical="center" textRotation="0" wrapText="false" indent="0" shrinkToFit="false"/>
      <protection locked="true" hidden="false"/>
    </xf>
    <xf numFmtId="167" fontId="7" fillId="2" borderId="3" xfId="19" applyFont="true" applyBorder="true" applyAlignment="true" applyProtection="true">
      <alignment horizontal="center" vertical="center" textRotation="0" wrapText="false" indent="0" shrinkToFit="false"/>
      <protection locked="true" hidden="false"/>
    </xf>
    <xf numFmtId="165" fontId="4" fillId="3" borderId="3" xfId="20" applyFont="true" applyBorder="true" applyAlignment="true" applyProtection="true">
      <alignment horizontal="center" vertical="center" textRotation="0" wrapText="true" indent="0" shrinkToFit="false"/>
      <protection locked="true" hidden="false"/>
    </xf>
    <xf numFmtId="164" fontId="4" fillId="3" borderId="3" xfId="0" applyFont="true" applyBorder="true" applyAlignment="true" applyProtection="true">
      <alignment horizontal="center" vertical="top" textRotation="0" wrapText="false" indent="0" shrinkToFit="false"/>
      <protection locked="true" hidden="false"/>
    </xf>
    <xf numFmtId="165" fontId="7" fillId="2" borderId="3" xfId="20" applyFont="true" applyBorder="true" applyAlignment="true" applyProtection="true">
      <alignment horizontal="center" vertical="center" textRotation="0" wrapText="false" indent="0" shrinkToFit="false"/>
      <protection locked="true" hidden="false"/>
    </xf>
    <xf numFmtId="164" fontId="4" fillId="3" borderId="8" xfId="0" applyFont="true" applyBorder="true" applyAlignment="true" applyProtection="true">
      <alignment horizontal="center" vertical="center" textRotation="0" wrapText="false" indent="0" shrinkToFit="false"/>
      <protection locked="true" hidden="false"/>
    </xf>
    <xf numFmtId="164" fontId="4" fillId="3" borderId="8" xfId="0" applyFont="true" applyBorder="true" applyAlignment="true" applyProtection="true">
      <alignment horizontal="general" vertical="center" textRotation="0" wrapText="false" indent="0" shrinkToFit="false"/>
      <protection locked="true" hidden="false"/>
    </xf>
    <xf numFmtId="165" fontId="4" fillId="0" borderId="8" xfId="20" applyFont="true" applyBorder="true" applyAlignment="true" applyProtection="true">
      <alignment horizontal="right" vertical="center" textRotation="0" wrapText="false" indent="0" shrinkToFit="false"/>
      <protection locked="true" hidden="false"/>
    </xf>
    <xf numFmtId="164" fontId="4" fillId="3" borderId="12" xfId="0" applyFont="true" applyBorder="true" applyAlignment="true" applyProtection="true">
      <alignment horizontal="center" vertical="center" textRotation="0" wrapText="false" indent="0" shrinkToFit="false"/>
      <protection locked="true" hidden="false"/>
    </xf>
    <xf numFmtId="164" fontId="4" fillId="3" borderId="12" xfId="0" applyFont="true" applyBorder="true" applyAlignment="true" applyProtection="true">
      <alignment horizontal="general" vertical="center" textRotation="0" wrapText="false" indent="0" shrinkToFit="false"/>
      <protection locked="true" hidden="false"/>
    </xf>
    <xf numFmtId="164" fontId="4" fillId="0" borderId="12" xfId="0" applyFont="true" applyBorder="true" applyAlignment="true" applyProtection="true">
      <alignment horizontal="center" vertical="center" textRotation="0" wrapText="false" indent="0" shrinkToFit="false"/>
      <protection locked="true" hidden="false"/>
    </xf>
    <xf numFmtId="164" fontId="4" fillId="3" borderId="18" xfId="0" applyFont="true" applyBorder="true" applyAlignment="true" applyProtection="true">
      <alignment horizontal="center" vertical="center" textRotation="0" wrapText="false" indent="0" shrinkToFit="false"/>
      <protection locked="true" hidden="false"/>
    </xf>
    <xf numFmtId="164" fontId="4" fillId="3" borderId="18" xfId="0" applyFont="true" applyBorder="true" applyAlignment="true" applyProtection="true">
      <alignment horizontal="general" vertical="center" textRotation="0" wrapText="false" indent="0" shrinkToFit="false"/>
      <protection locked="true" hidden="false"/>
    </xf>
    <xf numFmtId="164" fontId="4" fillId="0" borderId="18" xfId="0" applyFont="true" applyBorder="true" applyAlignment="true" applyProtection="true">
      <alignment horizontal="center" vertical="center" textRotation="0" wrapText="false" indent="0" shrinkToFit="false"/>
      <protection locked="true" hidden="false"/>
    </xf>
    <xf numFmtId="165" fontId="4" fillId="2" borderId="1" xfId="20" applyFont="true" applyBorder="true" applyAlignment="true" applyProtection="true">
      <alignment horizontal="right" vertical="center" textRotation="0" wrapText="false" indent="0" shrinkToFit="false"/>
      <protection locked="true" hidden="false"/>
    </xf>
    <xf numFmtId="165" fontId="4" fillId="0" borderId="0" xfId="0" applyFont="true" applyBorder="false" applyAlignment="true" applyProtection="true">
      <alignment horizontal="general" vertical="center" textRotation="0" wrapText="false" indent="0" shrinkToFit="false"/>
      <protection locked="true" hidden="false"/>
    </xf>
    <xf numFmtId="164" fontId="4" fillId="2" borderId="23" xfId="0" applyFont="true" applyBorder="true" applyAlignment="true" applyProtection="true">
      <alignment horizontal="center" vertical="center" textRotation="0" wrapText="false" indent="0" shrinkToFit="false"/>
      <protection locked="true" hidden="false"/>
    </xf>
    <xf numFmtId="165" fontId="4" fillId="2" borderId="24" xfId="20" applyFont="true" applyBorder="true" applyAlignment="true" applyProtection="true">
      <alignment horizontal="right" vertical="center" textRotation="0" wrapText="false" indent="0" shrinkToFit="false"/>
      <protection locked="true" hidden="false"/>
    </xf>
    <xf numFmtId="164" fontId="4" fillId="2" borderId="25" xfId="0" applyFont="true" applyBorder="true" applyAlignment="true" applyProtection="true">
      <alignment horizontal="general" vertical="center" textRotation="0" wrapText="false" indent="0" shrinkToFit="false"/>
      <protection locked="true" hidden="false"/>
    </xf>
    <xf numFmtId="164" fontId="4" fillId="2" borderId="6" xfId="0" applyFont="true" applyBorder="true" applyAlignment="true" applyProtection="true">
      <alignment horizontal="general" vertical="center" textRotation="0" wrapText="false" indent="0" shrinkToFit="false"/>
      <protection locked="true" hidden="false"/>
    </xf>
    <xf numFmtId="164" fontId="8" fillId="2" borderId="6" xfId="0" applyFont="true" applyBorder="true" applyAlignment="true" applyProtection="true">
      <alignment horizontal="center" vertical="center" textRotation="0" wrapText="false" indent="0" shrinkToFit="false"/>
      <protection locked="true" hidden="false"/>
    </xf>
    <xf numFmtId="164" fontId="4" fillId="2" borderId="26" xfId="0" applyFont="true" applyBorder="true" applyAlignment="true" applyProtection="true">
      <alignment horizontal="center" vertical="center" textRotation="0" wrapText="true" indent="0" shrinkToFit="false"/>
      <protection locked="true" hidden="false"/>
    </xf>
    <xf numFmtId="164" fontId="4" fillId="2" borderId="26" xfId="0" applyFont="true" applyBorder="true" applyAlignment="true" applyProtection="true">
      <alignment horizontal="general" vertical="center" textRotation="0" wrapText="false" indent="0" shrinkToFit="false"/>
      <protection locked="true" hidden="false"/>
    </xf>
    <xf numFmtId="164" fontId="8" fillId="2" borderId="26" xfId="0" applyFont="true" applyBorder="true" applyAlignment="true" applyProtection="true">
      <alignment horizontal="general" vertical="center" textRotation="0" wrapText="false" indent="0" shrinkToFit="false"/>
      <protection locked="true" hidden="false"/>
    </xf>
    <xf numFmtId="164" fontId="4" fillId="2" borderId="27" xfId="0" applyFont="true" applyBorder="true" applyAlignment="true" applyProtection="true">
      <alignment horizontal="general" vertical="center" textRotation="0" wrapText="false" indent="0" shrinkToFit="false"/>
      <protection locked="true" hidden="false"/>
    </xf>
    <xf numFmtId="164" fontId="13" fillId="0" borderId="0" xfId="0" applyFont="true" applyBorder="false" applyAlignment="true" applyProtection="true">
      <alignment horizontal="general" vertical="center" textRotation="0" wrapText="false" indent="0" shrinkToFit="false"/>
      <protection locked="true" hidden="false"/>
    </xf>
    <xf numFmtId="164" fontId="0" fillId="4" borderId="28" xfId="0" applyFont="false" applyBorder="true" applyAlignment="true" applyProtection="true">
      <alignment horizontal="general" vertical="center" textRotation="0" wrapText="false" indent="0" shrinkToFit="false"/>
      <protection locked="true" hidden="false"/>
    </xf>
    <xf numFmtId="164" fontId="0" fillId="4" borderId="29" xfId="0" applyFont="true" applyBorder="true" applyAlignment="true" applyProtection="true">
      <alignment horizontal="center" vertical="center" textRotation="0" wrapText="false" indent="0" shrinkToFit="false"/>
      <protection locked="true" hidden="false"/>
    </xf>
    <xf numFmtId="164" fontId="0" fillId="4" borderId="30" xfId="0" applyFont="true" applyBorder="true" applyAlignment="true" applyProtection="true">
      <alignment horizontal="center" vertical="center" textRotation="0" wrapText="false" indent="0" shrinkToFit="false"/>
      <protection locked="true" hidden="false"/>
    </xf>
    <xf numFmtId="164" fontId="0" fillId="0" borderId="31" xfId="0" applyFont="true" applyBorder="true" applyAlignment="true" applyProtection="true">
      <alignment horizontal="center" vertical="center" textRotation="0" wrapText="false" indent="0" shrinkToFit="false"/>
      <protection locked="true" hidden="false"/>
    </xf>
    <xf numFmtId="164" fontId="0" fillId="3" borderId="3" xfId="0" applyFont="false" applyBorder="true" applyAlignment="true" applyProtection="true">
      <alignment horizontal="center" vertical="center" textRotation="0" wrapText="false" indent="0" shrinkToFit="false"/>
      <protection locked="true" hidden="false"/>
    </xf>
    <xf numFmtId="164" fontId="0" fillId="3" borderId="32" xfId="0" applyFont="false" applyBorder="true" applyAlignment="true" applyProtection="true">
      <alignment horizontal="center" vertical="center" textRotation="0" wrapText="false" indent="0" shrinkToFit="false"/>
      <protection locked="true" hidden="false"/>
    </xf>
    <xf numFmtId="164" fontId="0" fillId="0" borderId="33" xfId="0" applyFont="true" applyBorder="true" applyAlignment="true" applyProtection="true">
      <alignment horizontal="center" vertical="center" textRotation="255" wrapText="false" indent="0" shrinkToFit="false"/>
      <protection locked="true" hidden="false"/>
    </xf>
    <xf numFmtId="164" fontId="0" fillId="0" borderId="11" xfId="0" applyFont="false" applyBorder="true" applyAlignment="true" applyProtection="true">
      <alignment horizontal="general" vertical="center" textRotation="0" wrapText="false" indent="0" shrinkToFit="false"/>
      <protection locked="true" hidden="false"/>
    </xf>
    <xf numFmtId="164" fontId="0" fillId="0" borderId="15" xfId="0" applyFont="false" applyBorder="true" applyAlignment="true" applyProtection="true">
      <alignment horizontal="general" vertical="center" textRotation="0" wrapText="false" indent="0" shrinkToFit="false"/>
      <protection locked="true" hidden="false"/>
    </xf>
    <xf numFmtId="164" fontId="0" fillId="0" borderId="34" xfId="0" applyFont="false" applyBorder="true" applyAlignment="true" applyProtection="true">
      <alignment horizontal="general" vertical="center" textRotation="0" wrapText="false" indent="0" shrinkToFit="false"/>
      <protection locked="true" hidden="false"/>
    </xf>
    <xf numFmtId="164" fontId="0" fillId="3" borderId="35" xfId="0" applyFont="false" applyBorder="true" applyAlignment="true" applyProtection="true">
      <alignment horizontal="general" vertical="center" textRotation="0" wrapText="false" indent="0" shrinkToFit="false"/>
      <protection locked="true" hidden="false"/>
    </xf>
    <xf numFmtId="164" fontId="0" fillId="0" borderId="36" xfId="0" applyFont="true" applyBorder="true" applyAlignment="true" applyProtection="true">
      <alignment horizontal="general" vertical="center" textRotation="0" wrapText="false" indent="0" shrinkToFit="false"/>
      <protection locked="true" hidden="false"/>
    </xf>
    <xf numFmtId="169" fontId="0" fillId="0" borderId="35" xfId="0" applyFont="false" applyBorder="true" applyAlignment="true" applyProtection="true">
      <alignment horizontal="general" vertical="center" textRotation="0" wrapText="false" indent="0" shrinkToFit="false"/>
      <protection locked="true" hidden="false"/>
    </xf>
    <xf numFmtId="164" fontId="0" fillId="3" borderId="37" xfId="0" applyFont="true" applyBorder="true" applyAlignment="true" applyProtection="true">
      <alignment horizontal="center" vertical="center" textRotation="0" wrapText="false" indent="0" shrinkToFit="false"/>
      <protection locked="true" hidden="false"/>
    </xf>
    <xf numFmtId="165" fontId="0" fillId="0" borderId="35" xfId="20" applyFont="true" applyBorder="true" applyAlignment="true" applyProtection="true">
      <alignment horizontal="general" vertical="center" textRotation="0" wrapText="false" indent="0" shrinkToFit="false"/>
      <protection locked="true" hidden="false"/>
    </xf>
    <xf numFmtId="164" fontId="0" fillId="0" borderId="38" xfId="0" applyFont="false" applyBorder="true" applyAlignment="true" applyProtection="true">
      <alignment horizontal="general" vertical="center" textRotation="0" wrapText="false" indent="0" shrinkToFit="false"/>
      <protection locked="true" hidden="false"/>
    </xf>
    <xf numFmtId="164" fontId="0" fillId="0" borderId="39" xfId="0" applyFont="false" applyBorder="true" applyAlignment="true" applyProtection="true">
      <alignment horizontal="general" vertical="center" textRotation="0" wrapText="false" indent="0" shrinkToFit="false"/>
      <protection locked="true" hidden="false"/>
    </xf>
    <xf numFmtId="164" fontId="0" fillId="0" borderId="40" xfId="0" applyFont="false" applyBorder="true" applyAlignment="true" applyProtection="true">
      <alignment horizontal="general" vertical="center" textRotation="0" wrapText="false" indent="0" shrinkToFit="false"/>
      <protection locked="true" hidden="false"/>
    </xf>
    <xf numFmtId="164" fontId="0" fillId="0" borderId="41" xfId="0" applyFont="false" applyBorder="true" applyAlignment="true" applyProtection="true">
      <alignment horizontal="general" vertical="center" textRotation="0" wrapText="false" indent="0" shrinkToFit="false"/>
      <protection locked="true" hidden="false"/>
    </xf>
    <xf numFmtId="164" fontId="0" fillId="0" borderId="42" xfId="0" applyFont="false" applyBorder="true" applyAlignment="true" applyProtection="true">
      <alignment horizontal="general" vertical="center" textRotation="0" wrapText="false" indent="0" shrinkToFit="false"/>
      <protection locked="true" hidden="false"/>
    </xf>
    <xf numFmtId="164" fontId="0" fillId="0" borderId="26" xfId="0" applyFont="false" applyBorder="true" applyAlignment="true" applyProtection="true">
      <alignment horizontal="general" vertical="center" textRotation="0" wrapText="false" indent="0" shrinkToFit="false"/>
      <protection locked="true" hidden="false"/>
    </xf>
    <xf numFmtId="164" fontId="0" fillId="0" borderId="43" xfId="0" applyFont="false" applyBorder="true" applyAlignment="true" applyProtection="true">
      <alignment horizontal="general" vertical="center" textRotation="0" wrapText="false" indent="0" shrinkToFit="false"/>
      <protection locked="true" hidden="false"/>
    </xf>
    <xf numFmtId="169" fontId="0" fillId="0" borderId="34" xfId="0" applyFont="false" applyBorder="true" applyAlignment="true" applyProtection="true">
      <alignment horizontal="left" vertical="center" textRotation="0" wrapText="false" indent="0" shrinkToFit="false"/>
      <protection locked="true" hidden="false"/>
    </xf>
    <xf numFmtId="170" fontId="0" fillId="0" borderId="35" xfId="19" applyFont="true" applyBorder="true" applyAlignment="true" applyProtection="true">
      <alignment horizontal="general" vertical="center" textRotation="0" wrapText="false" indent="0" shrinkToFit="false"/>
      <protection locked="true" hidden="false"/>
    </xf>
    <xf numFmtId="164" fontId="0" fillId="0" borderId="44" xfId="0" applyFont="false" applyBorder="true" applyAlignment="true" applyProtection="true">
      <alignment horizontal="general" vertical="center" textRotation="0" wrapText="false" indent="0" shrinkToFit="false"/>
      <protection locked="true" hidden="false"/>
    </xf>
    <xf numFmtId="164" fontId="0" fillId="0" borderId="45" xfId="0" applyFont="false" applyBorder="true" applyAlignment="true" applyProtection="true">
      <alignment horizontal="general" vertical="center" textRotation="0" wrapText="false" indent="0" shrinkToFit="false"/>
      <protection locked="true" hidden="false"/>
    </xf>
    <xf numFmtId="164" fontId="0" fillId="0" borderId="46" xfId="0" applyFont="false" applyBorder="true" applyAlignment="true" applyProtection="true">
      <alignment horizontal="general" vertical="center" textRotation="0" wrapText="false" indent="0" shrinkToFit="false"/>
      <protection locked="true" hidden="false"/>
    </xf>
    <xf numFmtId="164" fontId="0" fillId="0" borderId="47" xfId="0" applyFont="true" applyBorder="true" applyAlignment="true" applyProtection="true">
      <alignment horizontal="center" vertical="center" textRotation="255" wrapText="false" indent="0" shrinkToFit="false"/>
      <protection locked="true" hidden="false"/>
    </xf>
    <xf numFmtId="164" fontId="0" fillId="0" borderId="48" xfId="0" applyFont="false" applyBorder="true" applyAlignment="true" applyProtection="true">
      <alignment horizontal="general" vertical="center" textRotation="0" wrapText="false" indent="0" shrinkToFit="false"/>
      <protection locked="true" hidden="false"/>
    </xf>
    <xf numFmtId="164" fontId="0" fillId="0" borderId="49" xfId="0" applyFont="false" applyBorder="true" applyAlignment="true" applyProtection="true">
      <alignment horizontal="general" vertical="center" textRotation="0" wrapText="false" indent="0" shrinkToFit="false"/>
      <protection locked="true" hidden="false"/>
    </xf>
    <xf numFmtId="164" fontId="0" fillId="0" borderId="50" xfId="0" applyFont="false" applyBorder="true" applyAlignment="true" applyProtection="true">
      <alignment horizontal="general" vertical="center" textRotation="0" wrapText="false" indent="0" shrinkToFit="false"/>
      <protection locked="true" hidden="false"/>
    </xf>
    <xf numFmtId="164" fontId="0" fillId="0" borderId="51" xfId="0" applyFont="false" applyBorder="true" applyAlignment="true" applyProtection="true">
      <alignment horizontal="general" vertical="center" textRotation="0" wrapText="false" indent="0" shrinkToFit="false"/>
      <protection locked="true" hidden="false"/>
    </xf>
    <xf numFmtId="164" fontId="0" fillId="0" borderId="3" xfId="0" applyFont="true" applyBorder="true" applyAlignment="true" applyProtection="true">
      <alignment horizontal="general" vertical="center" textRotation="0" wrapText="false" indent="0" shrinkToFit="false"/>
      <protection locked="true" hidden="false"/>
    </xf>
    <xf numFmtId="164" fontId="0" fillId="0" borderId="3" xfId="0" applyFont="true" applyBorder="true" applyAlignment="true" applyProtection="true">
      <alignment horizontal="general" vertical="center" textRotation="0" wrapText="true" indent="0" shrinkToFit="false"/>
      <protection locked="true" hidden="false"/>
    </xf>
    <xf numFmtId="164" fontId="14" fillId="0" borderId="52" xfId="0" applyFont="true" applyBorder="true" applyAlignment="true" applyProtection="true">
      <alignment horizontal="left" vertical="center" textRotation="0" wrapText="false" indent="0" shrinkToFit="false"/>
      <protection locked="true" hidden="false"/>
    </xf>
    <xf numFmtId="164" fontId="0" fillId="0" borderId="0" xfId="0" applyFont="false" applyBorder="false" applyAlignment="true" applyProtection="true">
      <alignment horizontal="left" vertical="center" textRotation="0" wrapText="false" indent="0" shrinkToFit="false"/>
      <protection locked="true" hidden="false"/>
    </xf>
    <xf numFmtId="170" fontId="0" fillId="0" borderId="45" xfId="19" applyFont="true" applyBorder="true" applyAlignment="true" applyProtection="true">
      <alignment horizontal="general" vertical="center" textRotation="0" wrapText="false" indent="0" shrinkToFit="false"/>
      <protection locked="true" hidden="false"/>
    </xf>
    <xf numFmtId="164" fontId="15" fillId="5" borderId="53" xfId="0" applyFont="true" applyBorder="true" applyAlignment="true" applyProtection="true">
      <alignment horizontal="center" vertical="center" textRotation="0" wrapText="false" indent="0" shrinkToFit="false"/>
      <protection locked="true" hidden="false"/>
    </xf>
    <xf numFmtId="164" fontId="15" fillId="5" borderId="3" xfId="0" applyFont="true" applyBorder="true" applyAlignment="true" applyProtection="true">
      <alignment horizontal="center" vertical="center" textRotation="0" wrapText="false" indent="0" shrinkToFit="false"/>
      <protection locked="true" hidden="false"/>
    </xf>
    <xf numFmtId="164" fontId="15" fillId="5" borderId="54" xfId="0" applyFont="true" applyBorder="true" applyAlignment="true" applyProtection="true">
      <alignment horizontal="center" vertical="center" textRotation="0" wrapText="false" indent="0" shrinkToFit="false"/>
      <protection locked="true" hidden="false"/>
    </xf>
    <xf numFmtId="164" fontId="15" fillId="5" borderId="7" xfId="0" applyFont="true" applyBorder="true" applyAlignment="true" applyProtection="true">
      <alignment horizontal="center" vertical="center" textRotation="0" wrapText="true" indent="0" shrinkToFit="false"/>
      <protection locked="true" hidden="false"/>
    </xf>
    <xf numFmtId="164" fontId="15" fillId="5" borderId="54" xfId="0" applyFont="true" applyBorder="true" applyAlignment="true" applyProtection="true">
      <alignment horizontal="center" vertical="center" textRotation="0" wrapText="true" indent="0" shrinkToFit="false"/>
      <protection locked="true" hidden="false"/>
    </xf>
    <xf numFmtId="164" fontId="15" fillId="5" borderId="55" xfId="0" applyFont="true" applyBorder="true" applyAlignment="true" applyProtection="true">
      <alignment horizontal="center" vertical="center" textRotation="0" wrapText="true" indent="0" shrinkToFit="false"/>
      <protection locked="true" hidden="false"/>
    </xf>
    <xf numFmtId="164" fontId="15" fillId="5" borderId="56" xfId="0" applyFont="true" applyBorder="true" applyAlignment="true" applyProtection="true">
      <alignment horizontal="center" vertical="center" textRotation="0" wrapText="true" indent="0" shrinkToFit="false"/>
      <protection locked="true" hidden="false"/>
    </xf>
    <xf numFmtId="164" fontId="16" fillId="5" borderId="57" xfId="0" applyFont="true" applyBorder="true" applyAlignment="true" applyProtection="true">
      <alignment horizontal="center" vertical="center" textRotation="0" wrapText="false" indent="0" shrinkToFit="false"/>
      <protection locked="true" hidden="false"/>
    </xf>
    <xf numFmtId="164" fontId="16" fillId="5" borderId="58" xfId="0" applyFont="true" applyBorder="true" applyAlignment="true" applyProtection="true">
      <alignment horizontal="center" vertical="center" textRotation="0" wrapText="false" indent="0" shrinkToFit="false"/>
      <protection locked="true" hidden="false"/>
    </xf>
    <xf numFmtId="164" fontId="16" fillId="5" borderId="59" xfId="0" applyFont="true" applyBorder="true" applyAlignment="true" applyProtection="true">
      <alignment horizontal="center" vertical="center" textRotation="0" wrapText="false" indent="0" shrinkToFit="false"/>
      <protection locked="true" hidden="false"/>
    </xf>
    <xf numFmtId="164" fontId="17" fillId="0" borderId="22" xfId="0" applyFont="true" applyBorder="true" applyAlignment="true" applyProtection="true">
      <alignment horizontal="center" vertical="center" textRotation="0" wrapText="false" indent="0" shrinkToFit="false"/>
      <protection locked="true" hidden="false"/>
    </xf>
    <xf numFmtId="164" fontId="17" fillId="0" borderId="22" xfId="0" applyFont="true" applyBorder="true" applyAlignment="true" applyProtection="true">
      <alignment horizontal="general" vertical="center" textRotation="0" wrapText="false" indent="0" shrinkToFit="false"/>
      <protection locked="true" hidden="false"/>
    </xf>
    <xf numFmtId="164" fontId="17" fillId="0" borderId="38" xfId="0" applyFont="true" applyBorder="true" applyAlignment="true" applyProtection="true">
      <alignment horizontal="general" vertical="center" textRotation="0" wrapText="false" indent="0" shrinkToFit="false"/>
      <protection locked="true" hidden="false"/>
    </xf>
    <xf numFmtId="165" fontId="18" fillId="6" borderId="24" xfId="20" applyFont="true" applyBorder="true" applyAlignment="true" applyProtection="true">
      <alignment horizontal="general" vertical="center" textRotation="0" wrapText="false" indent="0" shrinkToFit="false"/>
      <protection locked="true" hidden="false"/>
    </xf>
    <xf numFmtId="165" fontId="18" fillId="0" borderId="40" xfId="20" applyFont="true" applyBorder="true" applyAlignment="true" applyProtection="true">
      <alignment horizontal="general" vertical="center" textRotation="0" wrapText="false" indent="0" shrinkToFit="false"/>
      <protection locked="true" hidden="false"/>
    </xf>
    <xf numFmtId="165" fontId="18" fillId="0" borderId="38" xfId="20" applyFont="true" applyBorder="true" applyAlignment="true" applyProtection="true">
      <alignment horizontal="general" vertical="center" textRotation="0" wrapText="false" indent="0" shrinkToFit="false"/>
      <protection locked="true" hidden="false"/>
    </xf>
    <xf numFmtId="171" fontId="7" fillId="7" borderId="60" xfId="20" applyFont="true" applyBorder="true" applyAlignment="true" applyProtection="true">
      <alignment horizontal="general" vertical="center" textRotation="0" wrapText="false" indent="0" shrinkToFit="false"/>
      <protection locked="true" hidden="false"/>
    </xf>
    <xf numFmtId="171" fontId="0" fillId="7" borderId="22" xfId="0" applyFont="false" applyBorder="true" applyAlignment="true" applyProtection="true">
      <alignment horizontal="general" vertical="center" textRotation="0" wrapText="false" indent="0" shrinkToFit="false"/>
      <protection locked="true" hidden="false"/>
    </xf>
    <xf numFmtId="171" fontId="0" fillId="7" borderId="23" xfId="0" applyFont="false" applyBorder="true" applyAlignment="true" applyProtection="true">
      <alignment horizontal="general" vertical="center" textRotation="0" wrapText="false" indent="0" shrinkToFit="false"/>
      <protection locked="true" hidden="false"/>
    </xf>
    <xf numFmtId="171" fontId="0" fillId="0" borderId="40" xfId="0" applyFont="false" applyBorder="true" applyAlignment="true" applyProtection="true">
      <alignment horizontal="general" vertical="center" textRotation="0" wrapText="false" indent="0" shrinkToFit="false"/>
      <protection locked="true" hidden="false"/>
    </xf>
    <xf numFmtId="164" fontId="17" fillId="0" borderId="3" xfId="0" applyFont="true" applyBorder="true" applyAlignment="true" applyProtection="true">
      <alignment horizontal="right" vertical="center" textRotation="0" wrapText="false" indent="0" shrinkToFit="false"/>
      <protection locked="true" hidden="false"/>
    </xf>
    <xf numFmtId="165" fontId="18" fillId="0" borderId="7" xfId="20" applyFont="true" applyBorder="true" applyAlignment="true" applyProtection="true">
      <alignment horizontal="general" vertical="center" textRotation="0" wrapText="false" indent="0" shrinkToFit="false"/>
      <protection locked="true" hidden="false"/>
    </xf>
    <xf numFmtId="165" fontId="18" fillId="0" borderId="22" xfId="20" applyFont="true" applyBorder="true" applyAlignment="true" applyProtection="true">
      <alignment horizontal="general" vertical="center" textRotation="0" wrapText="false" indent="0" shrinkToFit="false"/>
      <protection locked="true" hidden="false"/>
    </xf>
    <xf numFmtId="171" fontId="7" fillId="0" borderId="60" xfId="20" applyFont="true" applyBorder="true" applyAlignment="true" applyProtection="true">
      <alignment horizontal="general" vertical="center" textRotation="0" wrapText="false" indent="0" shrinkToFit="false"/>
      <protection locked="true" hidden="false"/>
    </xf>
    <xf numFmtId="171" fontId="0" fillId="0" borderId="3" xfId="0" applyFont="false" applyBorder="true" applyAlignment="true" applyProtection="true">
      <alignment horizontal="general" vertical="center" textRotation="0" wrapText="false" indent="0" shrinkToFit="false"/>
      <protection locked="true" hidden="false"/>
    </xf>
    <xf numFmtId="171" fontId="0" fillId="0" borderId="32" xfId="0" applyFont="false" applyBorder="true" applyAlignment="true" applyProtection="true">
      <alignment horizontal="general" vertical="center" textRotation="0" wrapText="false" indent="0" shrinkToFit="false"/>
      <protection locked="true" hidden="false"/>
    </xf>
    <xf numFmtId="171" fontId="0" fillId="0" borderId="6" xfId="0" applyFont="false" applyBorder="true" applyAlignment="true" applyProtection="true">
      <alignment horizontal="general" vertical="center" textRotation="0" wrapText="false" indent="0" shrinkToFit="false"/>
      <protection locked="true" hidden="false"/>
    </xf>
    <xf numFmtId="164" fontId="17" fillId="0" borderId="3" xfId="0" applyFont="true" applyBorder="true" applyAlignment="true" applyProtection="true">
      <alignment horizontal="center" vertical="center" textRotation="0" wrapText="true" indent="0" shrinkToFit="false"/>
      <protection locked="true" hidden="false"/>
    </xf>
    <xf numFmtId="164" fontId="17" fillId="0" borderId="2" xfId="0" applyFont="true" applyBorder="true" applyAlignment="true" applyProtection="true">
      <alignment horizontal="general" vertical="center" textRotation="0" wrapText="false" indent="0" shrinkToFit="false"/>
      <protection locked="true" hidden="false"/>
    </xf>
    <xf numFmtId="165" fontId="18" fillId="6" borderId="61" xfId="20" applyFont="true" applyBorder="true" applyAlignment="true" applyProtection="true">
      <alignment horizontal="general" vertical="center" textRotation="0" wrapText="false" indent="0" shrinkToFit="false"/>
      <protection locked="true" hidden="false"/>
    </xf>
    <xf numFmtId="165" fontId="18" fillId="0" borderId="6" xfId="20" applyFont="true" applyBorder="true" applyAlignment="true" applyProtection="true">
      <alignment horizontal="general" vertical="center" textRotation="0" wrapText="false" indent="0" shrinkToFit="false"/>
      <protection locked="true" hidden="false"/>
    </xf>
    <xf numFmtId="165" fontId="18" fillId="0" borderId="2" xfId="20" applyFont="true" applyBorder="true" applyAlignment="true" applyProtection="true">
      <alignment horizontal="general" vertical="center" textRotation="0" wrapText="false" indent="0" shrinkToFit="false"/>
      <protection locked="true" hidden="false"/>
    </xf>
    <xf numFmtId="172" fontId="18" fillId="7" borderId="62" xfId="20" applyFont="true" applyBorder="true" applyAlignment="true" applyProtection="true">
      <alignment horizontal="general" vertical="center" textRotation="0" wrapText="false" indent="0" shrinkToFit="false"/>
      <protection locked="true" hidden="false"/>
    </xf>
    <xf numFmtId="172" fontId="0" fillId="7" borderId="3" xfId="0" applyFont="false" applyBorder="true" applyAlignment="true" applyProtection="true">
      <alignment horizontal="general" vertical="center" textRotation="0" wrapText="false" indent="0" shrinkToFit="false"/>
      <protection locked="true" hidden="false"/>
    </xf>
    <xf numFmtId="172" fontId="0" fillId="7" borderId="32" xfId="0" applyFont="false" applyBorder="true" applyAlignment="true" applyProtection="true">
      <alignment horizontal="general" vertical="center" textRotation="0" wrapText="false" indent="0" shrinkToFit="false"/>
      <protection locked="true" hidden="false"/>
    </xf>
    <xf numFmtId="172" fontId="0" fillId="0" borderId="6" xfId="0" applyFont="false" applyBorder="true" applyAlignment="true" applyProtection="true">
      <alignment horizontal="general" vertical="center" textRotation="0" wrapText="false" indent="0" shrinkToFit="false"/>
      <protection locked="true" hidden="false"/>
    </xf>
    <xf numFmtId="164" fontId="17" fillId="0" borderId="3" xfId="0" applyFont="true" applyBorder="true" applyAlignment="true" applyProtection="true">
      <alignment horizontal="general" vertical="center" textRotation="0" wrapText="false" indent="0" shrinkToFit="false"/>
      <protection locked="true" hidden="false"/>
    </xf>
    <xf numFmtId="165" fontId="18" fillId="6" borderId="63" xfId="20" applyFont="true" applyBorder="true" applyAlignment="true" applyProtection="true">
      <alignment horizontal="general" vertical="center" textRotation="0" wrapText="false" indent="0" shrinkToFit="false"/>
      <protection locked="true" hidden="false"/>
    </xf>
    <xf numFmtId="165" fontId="18" fillId="6" borderId="64" xfId="20" applyFont="true" applyBorder="true" applyAlignment="true" applyProtection="true">
      <alignment horizontal="general" vertical="center" textRotation="0" wrapText="false" indent="0" shrinkToFit="false"/>
      <protection locked="true" hidden="false"/>
    </xf>
    <xf numFmtId="172" fontId="18" fillId="7" borderId="65" xfId="20" applyFont="true" applyBorder="true" applyAlignment="true" applyProtection="true">
      <alignment horizontal="general" vertical="center" textRotation="0" wrapText="false" indent="0" shrinkToFit="false"/>
      <protection locked="true" hidden="false"/>
    </xf>
    <xf numFmtId="172" fontId="0" fillId="7" borderId="66" xfId="0" applyFont="false" applyBorder="true" applyAlignment="true" applyProtection="true">
      <alignment horizontal="general" vertical="center" textRotation="0" wrapText="false" indent="0" shrinkToFit="false"/>
      <protection locked="true" hidden="false"/>
    </xf>
    <xf numFmtId="172" fontId="0" fillId="7" borderId="67" xfId="0" applyFont="false" applyBorder="true" applyAlignment="true" applyProtection="true">
      <alignment horizontal="general" vertical="center" textRotation="0" wrapText="false" indent="0" shrinkToFit="false"/>
      <protection locked="true" hidden="false"/>
    </xf>
    <xf numFmtId="165" fontId="19" fillId="0" borderId="22" xfId="20" applyFont="true" applyBorder="true" applyAlignment="true" applyProtection="true">
      <alignment horizontal="general" vertical="center" textRotation="0" wrapText="false" indent="0" shrinkToFit="false"/>
      <protection locked="true" hidden="false"/>
    </xf>
    <xf numFmtId="165" fontId="19" fillId="0" borderId="3" xfId="20" applyFont="true" applyBorder="true" applyAlignment="true" applyProtection="true">
      <alignment horizontal="general" vertical="center" textRotation="0" wrapText="false" indent="0" shrinkToFit="false"/>
      <protection locked="true" hidden="false"/>
    </xf>
    <xf numFmtId="172" fontId="19" fillId="0" borderId="38" xfId="20" applyFont="true" applyBorder="true" applyAlignment="true" applyProtection="true">
      <alignment horizontal="general" vertical="center" textRotation="0" wrapText="false" indent="0" shrinkToFit="false"/>
      <protection locked="true" hidden="false"/>
    </xf>
    <xf numFmtId="172" fontId="0" fillId="0" borderId="22" xfId="0" applyFont="false" applyBorder="true" applyAlignment="true" applyProtection="true">
      <alignment horizontal="general" vertical="center" textRotation="0" wrapText="false" indent="0" shrinkToFit="false"/>
      <protection locked="true" hidden="false"/>
    </xf>
    <xf numFmtId="172" fontId="0" fillId="0" borderId="38" xfId="0" applyFont="false" applyBorder="true" applyAlignment="true" applyProtection="true">
      <alignment horizontal="general" vertical="center" textRotation="0" wrapText="false" indent="0" shrinkToFit="false"/>
      <protection locked="true" hidden="false"/>
    </xf>
    <xf numFmtId="172" fontId="0" fillId="0" borderId="3" xfId="0" applyFont="false" applyBorder="true" applyAlignment="true" applyProtection="true">
      <alignment horizontal="general" vertical="center" textRotation="0" wrapText="false" indent="0" shrinkToFit="false"/>
      <protection locked="true" hidden="false"/>
    </xf>
    <xf numFmtId="165" fontId="18" fillId="0" borderId="3" xfId="20" applyFont="true" applyBorder="true" applyAlignment="true" applyProtection="true">
      <alignment horizontal="general" vertical="center" textRotation="0" wrapText="false" indent="0" shrinkToFit="false"/>
      <protection locked="true" hidden="false"/>
    </xf>
    <xf numFmtId="172" fontId="18" fillId="0" borderId="2" xfId="20" applyFont="true" applyBorder="true" applyAlignment="true" applyProtection="true">
      <alignment horizontal="general" vertical="center" textRotation="0" wrapText="false" indent="0" shrinkToFit="false"/>
      <protection locked="true" hidden="false"/>
    </xf>
    <xf numFmtId="164" fontId="17" fillId="0" borderId="0" xfId="0" applyFont="true" applyBorder="false" applyAlignment="true" applyProtection="true">
      <alignment horizontal="center" vertical="center" textRotation="0" wrapText="false" indent="0" shrinkToFit="false"/>
      <protection locked="true" hidden="false"/>
    </xf>
    <xf numFmtId="164" fontId="17" fillId="0" borderId="0" xfId="0" applyFont="true" applyBorder="false" applyAlignment="true" applyProtection="true">
      <alignment horizontal="general" vertical="center" textRotation="0" wrapText="false" indent="0" shrinkToFit="false"/>
      <protection locked="true" hidden="false"/>
    </xf>
    <xf numFmtId="164" fontId="20" fillId="0" borderId="0" xfId="0" applyFont="true" applyBorder="false" applyAlignment="true" applyProtection="true">
      <alignment horizontal="left" vertical="center" textRotation="0" wrapText="false" indent="0" shrinkToFit="false"/>
      <protection locked="true" hidden="false"/>
    </xf>
    <xf numFmtId="164" fontId="17" fillId="5" borderId="3" xfId="0" applyFont="true" applyBorder="true" applyAlignment="true" applyProtection="true">
      <alignment horizontal="center" vertical="center" textRotation="0" wrapText="false" indent="0" shrinkToFit="false"/>
      <protection locked="true" hidden="false"/>
    </xf>
    <xf numFmtId="164" fontId="17" fillId="5" borderId="1" xfId="0" applyFont="true" applyBorder="true" applyAlignment="true" applyProtection="true">
      <alignment horizontal="center" vertical="center" textRotation="0" wrapText="true" indent="0" shrinkToFit="false"/>
      <protection locked="true" hidden="false"/>
    </xf>
    <xf numFmtId="164" fontId="17" fillId="5" borderId="3" xfId="0" applyFont="true" applyBorder="true" applyAlignment="true" applyProtection="true">
      <alignment horizontal="center" vertical="center" textRotation="0" wrapText="true" indent="0" shrinkToFit="false"/>
      <protection locked="true" hidden="false"/>
    </xf>
    <xf numFmtId="164" fontId="17" fillId="5" borderId="1" xfId="0" applyFont="true" applyBorder="true" applyAlignment="true" applyProtection="true">
      <alignment horizontal="center" vertical="center" textRotation="0" wrapText="false" indent="0" shrinkToFit="false"/>
      <protection locked="true" hidden="false"/>
    </xf>
    <xf numFmtId="164" fontId="17" fillId="0" borderId="0" xfId="0" applyFont="true" applyBorder="false" applyAlignment="true" applyProtection="true">
      <alignment horizontal="center" vertical="center" textRotation="0" wrapText="true" indent="0" shrinkToFit="false"/>
      <protection locked="true" hidden="false"/>
    </xf>
    <xf numFmtId="164" fontId="17" fillId="0" borderId="3" xfId="0" applyFont="true" applyBorder="true" applyAlignment="true" applyProtection="true">
      <alignment horizontal="center" vertical="center" textRotation="0" wrapText="false" indent="0" shrinkToFit="false"/>
      <protection locked="true" hidden="false"/>
    </xf>
    <xf numFmtId="171" fontId="18" fillId="0" borderId="24" xfId="20" applyFont="true" applyBorder="true" applyAlignment="true" applyProtection="true">
      <alignment horizontal="general" vertical="center" textRotation="0" wrapText="false" indent="0" shrinkToFit="false"/>
      <protection locked="true" hidden="false"/>
    </xf>
    <xf numFmtId="172" fontId="18" fillId="0" borderId="40" xfId="20" applyFont="true" applyBorder="true" applyAlignment="true" applyProtection="true">
      <alignment horizontal="general" vertical="center" textRotation="0" wrapText="false" indent="0" shrinkToFit="false"/>
      <protection locked="true" hidden="false"/>
    </xf>
    <xf numFmtId="172" fontId="18" fillId="0" borderId="22" xfId="20" applyFont="true" applyBorder="true" applyAlignment="true" applyProtection="true">
      <alignment horizontal="general" vertical="center" textRotation="0" wrapText="false" indent="0" shrinkToFit="false"/>
      <protection locked="true" hidden="false"/>
    </xf>
    <xf numFmtId="172" fontId="18" fillId="0" borderId="24" xfId="20" applyFont="true" applyBorder="true" applyAlignment="true" applyProtection="true">
      <alignment horizontal="general" vertical="center" textRotation="0" wrapText="false" indent="0" shrinkToFit="false"/>
      <protection locked="true" hidden="false"/>
    </xf>
    <xf numFmtId="164" fontId="17" fillId="8" borderId="3" xfId="0" applyFont="true" applyBorder="true" applyAlignment="true" applyProtection="true">
      <alignment horizontal="right" vertical="center" textRotation="0" wrapText="false" indent="0" shrinkToFit="false"/>
      <protection locked="true" hidden="false"/>
    </xf>
    <xf numFmtId="164" fontId="17" fillId="8" borderId="22" xfId="0" applyFont="true" applyBorder="true" applyAlignment="true" applyProtection="true">
      <alignment horizontal="general" vertical="center" textRotation="0" wrapText="false" indent="0" shrinkToFit="false"/>
      <protection locked="true" hidden="false"/>
    </xf>
    <xf numFmtId="171" fontId="18" fillId="8" borderId="7" xfId="20" applyFont="true" applyBorder="true" applyAlignment="true" applyProtection="true">
      <alignment horizontal="general" vertical="center" textRotation="0" wrapText="false" indent="0" shrinkToFit="false"/>
      <protection locked="true" hidden="false"/>
    </xf>
    <xf numFmtId="172" fontId="18" fillId="8" borderId="22" xfId="20" applyFont="true" applyBorder="true" applyAlignment="true" applyProtection="true">
      <alignment horizontal="general" vertical="center" textRotation="0" wrapText="false" indent="0" shrinkToFit="false"/>
      <protection locked="true" hidden="false"/>
    </xf>
    <xf numFmtId="172" fontId="18" fillId="8" borderId="7" xfId="20" applyFont="true" applyBorder="true" applyAlignment="true" applyProtection="true">
      <alignment horizontal="general" vertical="center" textRotation="0" wrapText="false" indent="0" shrinkToFit="false"/>
      <protection locked="true" hidden="false"/>
    </xf>
    <xf numFmtId="165" fontId="18" fillId="0" borderId="61" xfId="20" applyFont="true" applyBorder="true" applyAlignment="true" applyProtection="true">
      <alignment horizontal="general" vertical="center" textRotation="0" wrapText="false" indent="0" shrinkToFit="false"/>
      <protection locked="true" hidden="false"/>
    </xf>
    <xf numFmtId="165" fontId="18" fillId="0" borderId="63" xfId="20" applyFont="true" applyBorder="true" applyAlignment="true" applyProtection="true">
      <alignment horizontal="general" vertical="center" textRotation="0" wrapText="false" indent="0" shrinkToFit="false"/>
      <protection locked="true" hidden="false"/>
    </xf>
    <xf numFmtId="165" fontId="18" fillId="0" borderId="64" xfId="20" applyFont="true" applyBorder="true" applyAlignment="true" applyProtection="true">
      <alignment horizontal="general" vertical="center" textRotation="0" wrapText="false" indent="0" shrinkToFit="false"/>
      <protection locked="true" hidden="false"/>
    </xf>
    <xf numFmtId="164" fontId="17" fillId="8" borderId="3" xfId="0" applyFont="true" applyBorder="true" applyAlignment="true" applyProtection="true">
      <alignment horizontal="general" vertical="center" textRotation="0" wrapText="false" indent="0" shrinkToFit="false"/>
      <protection locked="true" hidden="false"/>
    </xf>
    <xf numFmtId="165" fontId="19" fillId="8" borderId="22" xfId="20" applyFont="true" applyBorder="true" applyAlignment="true" applyProtection="true">
      <alignment horizontal="general" vertical="center" textRotation="0" wrapText="false" indent="0" shrinkToFit="false"/>
      <protection locked="true" hidden="false"/>
    </xf>
    <xf numFmtId="172" fontId="19" fillId="8" borderId="3" xfId="20" applyFont="true" applyBorder="true" applyAlignment="true" applyProtection="true">
      <alignment horizontal="general" vertical="center" textRotation="0" wrapText="false" indent="0" shrinkToFit="false"/>
      <protection locked="true" hidden="false"/>
    </xf>
    <xf numFmtId="172" fontId="17" fillId="8" borderId="3" xfId="0" applyFont="true" applyBorder="true" applyAlignment="true" applyProtection="true">
      <alignment horizontal="general" vertical="center" textRotation="0" wrapText="false" indent="0" shrinkToFit="false"/>
      <protection locked="true" hidden="false"/>
    </xf>
    <xf numFmtId="172" fontId="19" fillId="8" borderId="22" xfId="20" applyFont="true" applyBorder="true" applyAlignment="true" applyProtection="true">
      <alignment horizontal="general" vertical="center" textRotation="0" wrapText="false" indent="0" shrinkToFit="false"/>
      <protection locked="true" hidden="false"/>
    </xf>
    <xf numFmtId="164" fontId="17" fillId="3" borderId="3" xfId="0" applyFont="true" applyBorder="true" applyAlignment="true" applyProtection="true">
      <alignment horizontal="right" vertical="center" textRotation="0" wrapText="false" indent="0" shrinkToFit="false"/>
      <protection locked="true" hidden="false"/>
    </xf>
    <xf numFmtId="164" fontId="17" fillId="3" borderId="3" xfId="0" applyFont="true" applyBorder="true" applyAlignment="true" applyProtection="true">
      <alignment horizontal="general" vertical="center" textRotation="0" wrapText="false" indent="0" shrinkToFit="false"/>
      <protection locked="true" hidden="false"/>
    </xf>
    <xf numFmtId="172" fontId="18" fillId="3" borderId="3" xfId="20" applyFont="true" applyBorder="true" applyAlignment="true" applyProtection="true">
      <alignment horizontal="general" vertical="center" textRotation="0" wrapText="false" indent="0" shrinkToFit="false"/>
      <protection locked="true" hidden="false"/>
    </xf>
    <xf numFmtId="171" fontId="18" fillId="3" borderId="3" xfId="20" applyFont="true" applyBorder="true" applyAlignment="true" applyProtection="true">
      <alignment horizontal="general" vertical="center" textRotation="0" wrapText="false" indent="0" shrinkToFit="false"/>
      <protection locked="true" hidden="false"/>
    </xf>
    <xf numFmtId="172" fontId="17" fillId="3" borderId="3" xfId="0" applyFont="true" applyBorder="true" applyAlignment="true" applyProtection="true">
      <alignment horizontal="general" vertical="center" textRotation="0" wrapText="false" indent="0" shrinkToFit="false"/>
      <protection locked="true" hidden="false"/>
    </xf>
    <xf numFmtId="165" fontId="18" fillId="3" borderId="3" xfId="20" applyFont="true" applyBorder="true" applyAlignment="true" applyProtection="true">
      <alignment horizontal="left" vertical="center" textRotation="0" wrapText="false" indent="3" shrinkToFit="false"/>
      <protection locked="true" hidden="false"/>
    </xf>
    <xf numFmtId="164" fontId="17" fillId="0" borderId="0" xfId="0" applyFont="true" applyBorder="false" applyAlignment="true" applyProtection="true">
      <alignment horizontal="left" vertical="center"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Excel Built-in Comma [0]" xfId="20"/>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FBFBF"/>
      <rgbColor rgb="FF808080"/>
      <rgbColor rgb="FF9999FF"/>
      <rgbColor rgb="FF993366"/>
      <rgbColor rgb="FFF2F2F2"/>
      <rgbColor rgb="FFCCFFFF"/>
      <rgbColor rgb="FF660066"/>
      <rgbColor rgb="FFFF8080"/>
      <rgbColor rgb="FF0066CC"/>
      <rgbColor rgb="FFF2DCDB"/>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E6B9B8"/>
      <rgbColor rgb="FFCC99FF"/>
      <rgbColor rgb="FFFCD5B5"/>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externalLink" Target="externalLinks/externalLink1.xml"/><Relationship Id="rId8"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twoCell">
    <xdr:from>
      <xdr:col>11</xdr:col>
      <xdr:colOff>410040</xdr:colOff>
      <xdr:row>0</xdr:row>
      <xdr:rowOff>1440</xdr:rowOff>
    </xdr:from>
    <xdr:to>
      <xdr:col>18</xdr:col>
      <xdr:colOff>331560</xdr:colOff>
      <xdr:row>1</xdr:row>
      <xdr:rowOff>294840</xdr:rowOff>
    </xdr:to>
    <xdr:sp>
      <xdr:nvSpPr>
        <xdr:cNvPr id="0" name="テキスト ボックス 1"/>
        <xdr:cNvSpPr/>
      </xdr:nvSpPr>
      <xdr:spPr>
        <a:xfrm>
          <a:off x="6893280" y="1440"/>
          <a:ext cx="3363480" cy="522000"/>
        </a:xfrm>
        <a:prstGeom prst="rect">
          <a:avLst/>
        </a:prstGeom>
        <a:solidFill>
          <a:srgbClr val="ffff00"/>
        </a:solidFill>
        <a:ln w="9525">
          <a:solidFill>
            <a:srgbClr val="000000"/>
          </a:solidFill>
          <a:round/>
        </a:ln>
      </xdr:spPr>
      <xdr:style>
        <a:lnRef idx="0"/>
        <a:fillRef idx="0"/>
        <a:effectRef idx="0"/>
        <a:fontRef idx="minor"/>
      </xdr:style>
      <xdr:txBody>
        <a:bodyPr horzOverflow="clip" vertOverflow="clip" lIns="90000" rIns="90000" tIns="45000" bIns="45000" anchor="ctr">
          <a:noAutofit/>
        </a:bodyPr>
        <a:p>
          <a:pPr algn="ctr">
            <a:lnSpc>
              <a:spcPct val="100000"/>
            </a:lnSpc>
          </a:pPr>
          <a:r>
            <a:rPr b="1" lang="ja-JP" sz="1600" spc="-1" strike="noStrike">
              <a:solidFill>
                <a:schemeClr val="dk1"/>
              </a:solidFill>
              <a:latin typeface="Calibri"/>
            </a:rPr>
            <a:t>黄色セルのみ入力してください。</a:t>
          </a:r>
          <a:endParaRPr b="0" lang="en-US" sz="1600" spc="-1" strike="noStrike">
            <a:latin typeface="游明朝"/>
          </a:endParaRPr>
        </a:p>
      </xdr:txBody>
    </xdr:sp>
    <xdr:clientData/>
  </xdr:twoCellAnchor>
  <xdr:twoCellAnchor editAs="twoCell">
    <xdr:from>
      <xdr:col>11</xdr:col>
      <xdr:colOff>519120</xdr:colOff>
      <xdr:row>11</xdr:row>
      <xdr:rowOff>169560</xdr:rowOff>
    </xdr:from>
    <xdr:to>
      <xdr:col>18</xdr:col>
      <xdr:colOff>366480</xdr:colOff>
      <xdr:row>13</xdr:row>
      <xdr:rowOff>214560</xdr:rowOff>
    </xdr:to>
    <xdr:sp>
      <xdr:nvSpPr>
        <xdr:cNvPr id="1" name="吹き出し: 四角形 2"/>
        <xdr:cNvSpPr/>
      </xdr:nvSpPr>
      <xdr:spPr>
        <a:xfrm>
          <a:off x="7002360" y="2922120"/>
          <a:ext cx="3289320" cy="540360"/>
        </a:xfrm>
        <a:prstGeom prst="wedgeRectCallout">
          <a:avLst>
            <a:gd name="adj1" fmla="val -63178"/>
            <a:gd name="adj2" fmla="val -59716"/>
          </a:avLst>
        </a:prstGeom>
        <a:solidFill>
          <a:schemeClr val="bg1"/>
        </a:solidFill>
        <a:ln>
          <a:solidFill>
            <a:srgbClr val="223852"/>
          </a:solidFill>
          <a:round/>
        </a:ln>
      </xdr:spPr>
      <xdr:style>
        <a:lnRef idx="2">
          <a:schemeClr val="accent1">
            <a:shade val="15000"/>
          </a:schemeClr>
        </a:lnRef>
        <a:fillRef idx="1">
          <a:schemeClr val="accent1"/>
        </a:fillRef>
        <a:effectRef idx="0">
          <a:schemeClr val="accent1"/>
        </a:effectRef>
        <a:fontRef idx="minor"/>
      </xdr:style>
      <xdr:txBody>
        <a:bodyPr horzOverflow="clip" vertOverflow="clip" lIns="90000" rIns="90000" tIns="45000" bIns="45000" anchor="ctr">
          <a:noAutofit/>
        </a:bodyPr>
        <a:p>
          <a:pPr>
            <a:lnSpc>
              <a:spcPct val="100000"/>
            </a:lnSpc>
          </a:pPr>
          <a:r>
            <a:rPr b="0" lang="ja-JP" sz="1600" spc="-1" strike="noStrike">
              <a:solidFill>
                <a:srgbClr val="000000"/>
              </a:solidFill>
              <a:latin typeface="Calibri"/>
            </a:rPr>
            <a:t>区分</a:t>
          </a:r>
          <a:r>
            <a:rPr b="0" lang="en-US" sz="1600" spc="-1" strike="noStrike">
              <a:solidFill>
                <a:srgbClr val="000000"/>
              </a:solidFill>
              <a:latin typeface="Calibri"/>
            </a:rPr>
            <a:t>C</a:t>
          </a:r>
          <a:r>
            <a:rPr b="0" lang="ja-JP" sz="1600" spc="-1" strike="noStrike">
              <a:solidFill>
                <a:srgbClr val="000000"/>
              </a:solidFill>
              <a:latin typeface="Calibri"/>
            </a:rPr>
            <a:t>の場合のみ記載してください</a:t>
          </a:r>
          <a:r>
            <a:rPr b="0" lang="ja-JP" sz="1600" spc="-1" strike="noStrike">
              <a:solidFill>
                <a:schemeClr val="lt1"/>
              </a:solidFill>
              <a:latin typeface="Calibri"/>
            </a:rPr>
            <a:t>。</a:t>
          </a:r>
          <a:endParaRPr b="0" lang="en-US" sz="1600" spc="-1" strike="noStrike">
            <a:latin typeface="游明朝"/>
          </a:endParaRPr>
        </a:p>
      </xdr:txBody>
    </xdr:sp>
    <xdr:clientData/>
  </xdr:twoCellAnchor>
  <xdr:twoCellAnchor editAs="twoCell">
    <xdr:from>
      <xdr:col>11</xdr:col>
      <xdr:colOff>428400</xdr:colOff>
      <xdr:row>14</xdr:row>
      <xdr:rowOff>107640</xdr:rowOff>
    </xdr:from>
    <xdr:to>
      <xdr:col>19</xdr:col>
      <xdr:colOff>489600</xdr:colOff>
      <xdr:row>17</xdr:row>
      <xdr:rowOff>22680</xdr:rowOff>
    </xdr:to>
    <xdr:sp>
      <xdr:nvSpPr>
        <xdr:cNvPr id="2" name="吹き出し: 四角形 3"/>
        <xdr:cNvSpPr/>
      </xdr:nvSpPr>
      <xdr:spPr>
        <a:xfrm>
          <a:off x="6911640" y="3603240"/>
          <a:ext cx="4131720" cy="658080"/>
        </a:xfrm>
        <a:prstGeom prst="wedgeRectCallout">
          <a:avLst>
            <a:gd name="adj1" fmla="val -58704"/>
            <a:gd name="adj2" fmla="val -43199"/>
          </a:avLst>
        </a:prstGeom>
        <a:solidFill>
          <a:schemeClr val="bg1"/>
        </a:solidFill>
        <a:ln>
          <a:solidFill>
            <a:srgbClr val="223852"/>
          </a:solidFill>
          <a:round/>
        </a:ln>
      </xdr:spPr>
      <xdr:style>
        <a:lnRef idx="2">
          <a:schemeClr val="accent1">
            <a:shade val="15000"/>
          </a:schemeClr>
        </a:lnRef>
        <a:fillRef idx="1">
          <a:schemeClr val="accent1"/>
        </a:fillRef>
        <a:effectRef idx="0">
          <a:schemeClr val="accent1"/>
        </a:effectRef>
        <a:fontRef idx="minor"/>
      </xdr:style>
      <xdr:txBody>
        <a:bodyPr horzOverflow="clip" vertOverflow="clip" lIns="90000" rIns="90000" tIns="45000" bIns="45000" anchor="ctr">
          <a:noAutofit/>
        </a:bodyPr>
        <a:p>
          <a:pPr>
            <a:lnSpc>
              <a:spcPct val="100000"/>
            </a:lnSpc>
          </a:pPr>
          <a:r>
            <a:rPr b="0" lang="ja-JP" sz="1600" spc="-1" strike="noStrike">
              <a:solidFill>
                <a:srgbClr val="000000"/>
              </a:solidFill>
              <a:latin typeface="Calibri"/>
            </a:rPr>
            <a:t>【</a:t>
          </a:r>
          <a:r>
            <a:rPr b="0" lang="ja-JP" sz="1600" spc="-1" strike="noStrike">
              <a:solidFill>
                <a:srgbClr val="000000"/>
              </a:solidFill>
              <a:latin typeface="Calibri"/>
            </a:rPr>
            <a:t>収入】と【支出】の合計を一致させてください</a:t>
          </a:r>
          <a:r>
            <a:rPr b="0" lang="ja-JP" sz="1600" spc="-1" strike="noStrike">
              <a:solidFill>
                <a:schemeClr val="lt1"/>
              </a:solidFill>
              <a:latin typeface="Calibri"/>
            </a:rPr>
            <a:t>。</a:t>
          </a:r>
          <a:endParaRPr b="0" lang="en-US" sz="1600" spc="-1" strike="noStrike">
            <a:latin typeface="游明朝"/>
          </a:endParaRPr>
        </a:p>
      </xdr:txBody>
    </xdr:sp>
    <xdr:clientData/>
  </xdr:twoCellAnchor>
  <xdr:twoCellAnchor editAs="twoCell">
    <xdr:from>
      <xdr:col>11</xdr:col>
      <xdr:colOff>379800</xdr:colOff>
      <xdr:row>25</xdr:row>
      <xdr:rowOff>59400</xdr:rowOff>
    </xdr:from>
    <xdr:to>
      <xdr:col>19</xdr:col>
      <xdr:colOff>566280</xdr:colOff>
      <xdr:row>29</xdr:row>
      <xdr:rowOff>245520</xdr:rowOff>
    </xdr:to>
    <xdr:sp>
      <xdr:nvSpPr>
        <xdr:cNvPr id="3" name="吹き出し: 四角形 4"/>
        <xdr:cNvSpPr/>
      </xdr:nvSpPr>
      <xdr:spPr>
        <a:xfrm>
          <a:off x="6863040" y="6279120"/>
          <a:ext cx="4257000" cy="1176840"/>
        </a:xfrm>
        <a:prstGeom prst="wedgeRectCallout">
          <a:avLst>
            <a:gd name="adj1" fmla="val -56861"/>
            <a:gd name="adj2" fmla="val 32304"/>
          </a:avLst>
        </a:prstGeom>
        <a:solidFill>
          <a:schemeClr val="bg1"/>
        </a:solidFill>
        <a:ln>
          <a:solidFill>
            <a:srgbClr val="223852"/>
          </a:solidFill>
          <a:round/>
        </a:ln>
      </xdr:spPr>
      <xdr:style>
        <a:lnRef idx="2">
          <a:schemeClr val="accent1">
            <a:shade val="15000"/>
          </a:schemeClr>
        </a:lnRef>
        <a:fillRef idx="1">
          <a:schemeClr val="accent1"/>
        </a:fillRef>
        <a:effectRef idx="0">
          <a:schemeClr val="accent1"/>
        </a:effectRef>
        <a:fontRef idx="minor"/>
      </xdr:style>
      <xdr:txBody>
        <a:bodyPr horzOverflow="clip" vertOverflow="clip" lIns="90000" rIns="90000" tIns="45000" bIns="45000" anchor="ctr">
          <a:noAutofit/>
        </a:bodyPr>
        <a:p>
          <a:pPr>
            <a:lnSpc>
              <a:spcPct val="100000"/>
            </a:lnSpc>
          </a:pPr>
          <a:r>
            <a:rPr b="0" lang="ja-JP" sz="1600" spc="-1" strike="noStrike">
              <a:solidFill>
                <a:srgbClr val="000000"/>
              </a:solidFill>
              <a:latin typeface="Calibri"/>
            </a:rPr>
            <a:t>発注日は、申請日よりも前の日</a:t>
          </a:r>
          <a:endParaRPr b="0" lang="en-US" sz="1600" spc="-1" strike="noStrike">
            <a:latin typeface="游明朝"/>
          </a:endParaRPr>
        </a:p>
        <a:p>
          <a:pPr>
            <a:lnSpc>
              <a:spcPct val="100000"/>
            </a:lnSpc>
          </a:pPr>
          <a:r>
            <a:rPr b="0" lang="ja-JP" sz="1600" spc="-1" strike="noStrike">
              <a:solidFill>
                <a:srgbClr val="000000"/>
              </a:solidFill>
              <a:latin typeface="Calibri"/>
            </a:rPr>
            <a:t>完了日は、申請年度の</a:t>
          </a:r>
          <a:r>
            <a:rPr b="0" lang="en-US" sz="1600" spc="-1" strike="noStrike">
              <a:solidFill>
                <a:srgbClr val="000000"/>
              </a:solidFill>
              <a:latin typeface="Calibri"/>
            </a:rPr>
            <a:t>2</a:t>
          </a:r>
          <a:r>
            <a:rPr b="0" lang="ja-JP" sz="1600" spc="-1" strike="noStrike">
              <a:solidFill>
                <a:srgbClr val="000000"/>
              </a:solidFill>
              <a:latin typeface="Calibri"/>
            </a:rPr>
            <a:t>月</a:t>
          </a:r>
          <a:r>
            <a:rPr b="0" lang="en-US" sz="1600" spc="-1" strike="noStrike">
              <a:solidFill>
                <a:srgbClr val="000000"/>
              </a:solidFill>
              <a:latin typeface="Calibri"/>
            </a:rPr>
            <a:t>28</a:t>
          </a:r>
          <a:r>
            <a:rPr b="0" lang="ja-JP" sz="1600" spc="-1" strike="noStrike">
              <a:solidFill>
                <a:srgbClr val="000000"/>
              </a:solidFill>
              <a:latin typeface="Calibri"/>
            </a:rPr>
            <a:t>日以前の日</a:t>
          </a:r>
          <a:endParaRPr b="0" lang="en-US" sz="1600" spc="-1" strike="noStrike">
            <a:latin typeface="游明朝"/>
          </a:endParaRPr>
        </a:p>
        <a:p>
          <a:pPr>
            <a:lnSpc>
              <a:spcPct val="100000"/>
            </a:lnSpc>
          </a:pPr>
          <a:r>
            <a:rPr b="0" lang="ja-JP" sz="1600" spc="-1" strike="noStrike">
              <a:solidFill>
                <a:srgbClr val="000000"/>
              </a:solidFill>
              <a:latin typeface="Calibri"/>
            </a:rPr>
            <a:t>としてください</a:t>
          </a:r>
          <a:r>
            <a:rPr b="0" lang="ja-JP" sz="1600" spc="-1" strike="noStrike">
              <a:solidFill>
                <a:schemeClr val="lt1"/>
              </a:solidFill>
              <a:latin typeface="Calibri"/>
            </a:rPr>
            <a:t>。</a:t>
          </a:r>
          <a:endParaRPr b="0" lang="en-US" sz="1600" spc="-1" strike="noStrike">
            <a:latin typeface="游明朝"/>
          </a:endParaRPr>
        </a:p>
      </xdr:txBody>
    </xdr:sp>
    <xdr:clientData/>
  </xdr:twoCellAnchor>
  <xdr:twoCellAnchor editAs="twoCell">
    <xdr:from>
      <xdr:col>11</xdr:col>
      <xdr:colOff>324720</xdr:colOff>
      <xdr:row>2</xdr:row>
      <xdr:rowOff>22320</xdr:rowOff>
    </xdr:from>
    <xdr:to>
      <xdr:col>19</xdr:col>
      <xdr:colOff>120960</xdr:colOff>
      <xdr:row>7</xdr:row>
      <xdr:rowOff>32400</xdr:rowOff>
    </xdr:to>
    <xdr:sp>
      <xdr:nvSpPr>
        <xdr:cNvPr id="4" name="吹き出し: 四角形 6"/>
        <xdr:cNvSpPr/>
      </xdr:nvSpPr>
      <xdr:spPr>
        <a:xfrm>
          <a:off x="6807960" y="546120"/>
          <a:ext cx="3866760" cy="1248480"/>
        </a:xfrm>
        <a:prstGeom prst="wedgeRectCallout">
          <a:avLst>
            <a:gd name="adj1" fmla="val -56578"/>
            <a:gd name="adj2" fmla="val -40118"/>
          </a:avLst>
        </a:prstGeom>
        <a:solidFill>
          <a:schemeClr val="bg1"/>
        </a:solidFill>
        <a:ln>
          <a:solidFill>
            <a:srgbClr val="223852"/>
          </a:solidFill>
          <a:round/>
        </a:ln>
      </xdr:spPr>
      <xdr:style>
        <a:lnRef idx="2">
          <a:schemeClr val="accent1">
            <a:shade val="15000"/>
          </a:schemeClr>
        </a:lnRef>
        <a:fillRef idx="1">
          <a:schemeClr val="accent1"/>
        </a:fillRef>
        <a:effectRef idx="0">
          <a:schemeClr val="accent1"/>
        </a:effectRef>
        <a:fontRef idx="minor"/>
      </xdr:style>
      <xdr:txBody>
        <a:bodyPr horzOverflow="clip" vertOverflow="clip" lIns="90000" rIns="90000" tIns="45000" bIns="45000" anchor="ctr">
          <a:noAutofit/>
        </a:bodyPr>
        <a:p>
          <a:pPr>
            <a:lnSpc>
              <a:spcPct val="100000"/>
            </a:lnSpc>
          </a:pPr>
          <a:r>
            <a:rPr b="0" lang="ja-JP" sz="1600" spc="-1" strike="noStrike">
              <a:solidFill>
                <a:srgbClr val="000000"/>
              </a:solidFill>
              <a:latin typeface="Calibri"/>
            </a:rPr>
            <a:t>業種は、「製造業」または「物流業」をプルダウンから選択してください</a:t>
          </a:r>
          <a:endParaRPr b="0" lang="en-US" sz="1600" spc="-1" strike="noStrike">
            <a:latin typeface="游明朝"/>
          </a:endParaRPr>
        </a:p>
        <a:p>
          <a:pPr>
            <a:lnSpc>
              <a:spcPct val="100000"/>
            </a:lnSpc>
          </a:pPr>
          <a:r>
            <a:rPr b="0" lang="ja-JP" sz="1600" spc="-1" strike="noStrike">
              <a:solidFill>
                <a:srgbClr val="000000"/>
              </a:solidFill>
              <a:latin typeface="Calibri"/>
            </a:rPr>
            <a:t>申請区分は、「</a:t>
          </a:r>
          <a:r>
            <a:rPr b="0" lang="en-US" sz="1600" spc="-1" strike="noStrike">
              <a:solidFill>
                <a:srgbClr val="000000"/>
              </a:solidFill>
              <a:latin typeface="Calibri"/>
            </a:rPr>
            <a:t>A</a:t>
          </a:r>
          <a:r>
            <a:rPr b="0" lang="ja-JP" sz="1600" spc="-1" strike="noStrike">
              <a:solidFill>
                <a:srgbClr val="000000"/>
              </a:solidFill>
              <a:latin typeface="Calibri"/>
            </a:rPr>
            <a:t>」、「</a:t>
          </a:r>
          <a:r>
            <a:rPr b="0" lang="en-US" sz="1600" spc="-1" strike="noStrike">
              <a:solidFill>
                <a:srgbClr val="000000"/>
              </a:solidFill>
              <a:latin typeface="Calibri"/>
            </a:rPr>
            <a:t>B</a:t>
          </a:r>
          <a:r>
            <a:rPr b="0" lang="ja-JP" sz="1600" spc="-1" strike="noStrike">
              <a:solidFill>
                <a:srgbClr val="000000"/>
              </a:solidFill>
              <a:latin typeface="Calibri"/>
            </a:rPr>
            <a:t>」、「</a:t>
          </a:r>
          <a:r>
            <a:rPr b="0" lang="en-US" sz="1600" spc="-1" strike="noStrike">
              <a:solidFill>
                <a:srgbClr val="000000"/>
              </a:solidFill>
              <a:latin typeface="Calibri"/>
            </a:rPr>
            <a:t>C</a:t>
          </a:r>
          <a:r>
            <a:rPr b="0" lang="ja-JP" sz="1600" spc="-1" strike="noStrike">
              <a:solidFill>
                <a:srgbClr val="000000"/>
              </a:solidFill>
              <a:latin typeface="Calibri"/>
            </a:rPr>
            <a:t>」からプルダウン選択してください</a:t>
          </a:r>
          <a:endParaRPr b="0" lang="en-US" sz="1600" spc="-1" strike="noStrike">
            <a:latin typeface="游明朝"/>
          </a:endParaRPr>
        </a:p>
      </xdr:txBody>
    </xdr:sp>
    <xdr:clientData/>
  </xdr:twoCellAnchor>
  <xdr:twoCellAnchor editAs="twoCell">
    <xdr:from>
      <xdr:col>11</xdr:col>
      <xdr:colOff>397080</xdr:colOff>
      <xdr:row>18</xdr:row>
      <xdr:rowOff>20520</xdr:rowOff>
    </xdr:from>
    <xdr:to>
      <xdr:col>19</xdr:col>
      <xdr:colOff>576000</xdr:colOff>
      <xdr:row>21</xdr:row>
      <xdr:rowOff>82800</xdr:rowOff>
    </xdr:to>
    <xdr:sp>
      <xdr:nvSpPr>
        <xdr:cNvPr id="5" name="吹き出し: 四角形 7"/>
        <xdr:cNvSpPr/>
      </xdr:nvSpPr>
      <xdr:spPr>
        <a:xfrm>
          <a:off x="6880320" y="4506840"/>
          <a:ext cx="4249440" cy="805320"/>
        </a:xfrm>
        <a:prstGeom prst="wedgeRectCallout">
          <a:avLst>
            <a:gd name="adj1" fmla="val -56861"/>
            <a:gd name="adj2" fmla="val 32304"/>
          </a:avLst>
        </a:prstGeom>
        <a:solidFill>
          <a:schemeClr val="bg1"/>
        </a:solidFill>
        <a:ln>
          <a:solidFill>
            <a:srgbClr val="223852"/>
          </a:solidFill>
          <a:round/>
        </a:ln>
      </xdr:spPr>
      <xdr:style>
        <a:lnRef idx="2">
          <a:schemeClr val="accent1">
            <a:shade val="15000"/>
          </a:schemeClr>
        </a:lnRef>
        <a:fillRef idx="1">
          <a:schemeClr val="accent1"/>
        </a:fillRef>
        <a:effectRef idx="0">
          <a:schemeClr val="accent1"/>
        </a:effectRef>
        <a:fontRef idx="minor"/>
      </xdr:style>
      <xdr:txBody>
        <a:bodyPr horzOverflow="clip" vertOverflow="clip" lIns="90000" rIns="90000" tIns="45000" bIns="45000" anchor="ctr">
          <a:noAutofit/>
        </a:bodyPr>
        <a:p>
          <a:pPr>
            <a:lnSpc>
              <a:spcPct val="100000"/>
            </a:lnSpc>
          </a:pPr>
          <a:r>
            <a:rPr b="0" lang="ja-JP" sz="1600" spc="-1" strike="noStrike">
              <a:solidFill>
                <a:srgbClr val="000000"/>
              </a:solidFill>
              <a:latin typeface="Calibri"/>
            </a:rPr>
            <a:t>取得する設備の名称、数量、単価（税抜き）を記載してください</a:t>
          </a:r>
          <a:endParaRPr b="0" lang="en-US" sz="1600" spc="-1" strike="noStrike">
            <a:latin typeface="游明朝"/>
          </a:endParaRPr>
        </a:p>
      </xdr:txBody>
    </xdr:sp>
    <xdr:clientData/>
  </xdr:twoCellAnchor>
  <xdr:twoCellAnchor editAs="twoCell">
    <xdr:from>
      <xdr:col>11</xdr:col>
      <xdr:colOff>299160</xdr:colOff>
      <xdr:row>7</xdr:row>
      <xdr:rowOff>118440</xdr:rowOff>
    </xdr:from>
    <xdr:to>
      <xdr:col>19</xdr:col>
      <xdr:colOff>472320</xdr:colOff>
      <xdr:row>11</xdr:row>
      <xdr:rowOff>14400</xdr:rowOff>
    </xdr:to>
    <xdr:sp>
      <xdr:nvSpPr>
        <xdr:cNvPr id="6" name="吹き出し: 四角形 8"/>
        <xdr:cNvSpPr/>
      </xdr:nvSpPr>
      <xdr:spPr>
        <a:xfrm>
          <a:off x="6782400" y="1880640"/>
          <a:ext cx="4243680" cy="886320"/>
        </a:xfrm>
        <a:prstGeom prst="wedgeRectCallout">
          <a:avLst>
            <a:gd name="adj1" fmla="val -55282"/>
            <a:gd name="adj2" fmla="val 8771"/>
          </a:avLst>
        </a:prstGeom>
        <a:solidFill>
          <a:schemeClr val="bg1"/>
        </a:solidFill>
        <a:ln>
          <a:solidFill>
            <a:srgbClr val="223852"/>
          </a:solidFill>
          <a:round/>
        </a:ln>
      </xdr:spPr>
      <xdr:style>
        <a:lnRef idx="2">
          <a:schemeClr val="accent1">
            <a:shade val="15000"/>
          </a:schemeClr>
        </a:lnRef>
        <a:fillRef idx="1">
          <a:schemeClr val="accent1"/>
        </a:fillRef>
        <a:effectRef idx="0">
          <a:schemeClr val="accent1"/>
        </a:effectRef>
        <a:fontRef idx="minor"/>
      </xdr:style>
      <xdr:txBody>
        <a:bodyPr horzOverflow="clip" vertOverflow="clip" lIns="90000" rIns="90000" tIns="45000" bIns="45000" anchor="ctr">
          <a:noAutofit/>
        </a:bodyPr>
        <a:p>
          <a:pPr>
            <a:lnSpc>
              <a:spcPct val="100000"/>
            </a:lnSpc>
          </a:pPr>
          <a:r>
            <a:rPr b="0" lang="ja-JP" sz="1600" spc="-1" strike="noStrike">
              <a:solidFill>
                <a:srgbClr val="000000"/>
              </a:solidFill>
              <a:latin typeface="Calibri"/>
            </a:rPr>
            <a:t>使用しているエネルギーを化石燃料から電気に変換する場合亜は、プルダウンから「該当」を選択してください。</a:t>
          </a:r>
          <a:r>
            <a:rPr b="0" lang="ja-JP" sz="1600" spc="-1" strike="noStrike">
              <a:solidFill>
                <a:schemeClr val="lt1"/>
              </a:solidFill>
              <a:latin typeface="Calibri"/>
            </a:rPr>
            <a:t>。</a:t>
          </a:r>
          <a:endParaRPr b="0" lang="en-US" sz="1600" spc="-1" strike="noStrike">
            <a:latin typeface="游明朝"/>
          </a:endParaRPr>
        </a:p>
      </xdr:txBody>
    </xdr:sp>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twoCell">
    <xdr:from>
      <xdr:col>11</xdr:col>
      <xdr:colOff>432720</xdr:colOff>
      <xdr:row>2</xdr:row>
      <xdr:rowOff>1080</xdr:rowOff>
    </xdr:from>
    <xdr:to>
      <xdr:col>18</xdr:col>
      <xdr:colOff>550080</xdr:colOff>
      <xdr:row>3</xdr:row>
      <xdr:rowOff>335520</xdr:rowOff>
    </xdr:to>
    <xdr:sp>
      <xdr:nvSpPr>
        <xdr:cNvPr id="7" name="吹き出し: 四角形 1"/>
        <xdr:cNvSpPr/>
      </xdr:nvSpPr>
      <xdr:spPr>
        <a:xfrm>
          <a:off x="8154360" y="553680"/>
          <a:ext cx="3342960" cy="696240"/>
        </a:xfrm>
        <a:prstGeom prst="wedgeRectCallout">
          <a:avLst>
            <a:gd name="adj1" fmla="val -60839"/>
            <a:gd name="adj2" fmla="val 34181"/>
          </a:avLst>
        </a:prstGeom>
        <a:solidFill>
          <a:schemeClr val="bg1"/>
        </a:solidFill>
        <a:ln>
          <a:solidFill>
            <a:srgbClr val="223852"/>
          </a:solidFill>
          <a:round/>
        </a:ln>
      </xdr:spPr>
      <xdr:style>
        <a:lnRef idx="2">
          <a:schemeClr val="accent1">
            <a:shade val="15000"/>
          </a:schemeClr>
        </a:lnRef>
        <a:fillRef idx="1">
          <a:schemeClr val="accent1"/>
        </a:fillRef>
        <a:effectRef idx="0">
          <a:schemeClr val="accent1"/>
        </a:effectRef>
        <a:fontRef idx="minor"/>
      </xdr:style>
      <xdr:txBody>
        <a:bodyPr horzOverflow="clip" vertOverflow="clip" lIns="90000" rIns="90000" tIns="45000" bIns="45000" anchor="ctr">
          <a:noAutofit/>
        </a:bodyPr>
        <a:p>
          <a:pPr>
            <a:lnSpc>
              <a:spcPct val="100000"/>
            </a:lnSpc>
          </a:pPr>
          <a:r>
            <a:rPr b="0" lang="ja-JP" sz="1600" spc="-1" strike="noStrike">
              <a:solidFill>
                <a:srgbClr val="000000"/>
              </a:solidFill>
              <a:latin typeface="Calibri"/>
            </a:rPr>
            <a:t>設備投資前後の設備名を記載してください。</a:t>
          </a:r>
          <a:endParaRPr b="0" lang="en-US" sz="1600" spc="-1" strike="noStrike">
            <a:latin typeface="游明朝"/>
          </a:endParaRPr>
        </a:p>
      </xdr:txBody>
    </xdr:sp>
    <xdr:clientData/>
  </xdr:twoCellAnchor>
  <xdr:twoCellAnchor editAs="twoCell">
    <xdr:from>
      <xdr:col>11</xdr:col>
      <xdr:colOff>398880</xdr:colOff>
      <xdr:row>4</xdr:row>
      <xdr:rowOff>152280</xdr:rowOff>
    </xdr:from>
    <xdr:to>
      <xdr:col>18</xdr:col>
      <xdr:colOff>518760</xdr:colOff>
      <xdr:row>6</xdr:row>
      <xdr:rowOff>130320</xdr:rowOff>
    </xdr:to>
    <xdr:sp>
      <xdr:nvSpPr>
        <xdr:cNvPr id="8" name="吹き出し: 四角形 2"/>
        <xdr:cNvSpPr/>
      </xdr:nvSpPr>
      <xdr:spPr>
        <a:xfrm>
          <a:off x="8120520" y="1428480"/>
          <a:ext cx="3345480" cy="530640"/>
        </a:xfrm>
        <a:prstGeom prst="wedgeRectCallout">
          <a:avLst>
            <a:gd name="adj1" fmla="val -58558"/>
            <a:gd name="adj2" fmla="val -8567"/>
          </a:avLst>
        </a:prstGeom>
        <a:solidFill>
          <a:schemeClr val="bg1"/>
        </a:solidFill>
        <a:ln>
          <a:solidFill>
            <a:srgbClr val="223852"/>
          </a:solidFill>
          <a:round/>
        </a:ln>
      </xdr:spPr>
      <xdr:style>
        <a:lnRef idx="2">
          <a:schemeClr val="accent1">
            <a:shade val="15000"/>
          </a:schemeClr>
        </a:lnRef>
        <a:fillRef idx="1">
          <a:schemeClr val="accent1"/>
        </a:fillRef>
        <a:effectRef idx="0">
          <a:schemeClr val="accent1"/>
        </a:effectRef>
        <a:fontRef idx="minor"/>
      </xdr:style>
      <xdr:txBody>
        <a:bodyPr horzOverflow="clip" vertOverflow="clip" lIns="90000" rIns="90000" tIns="45000" bIns="45000" anchor="ctr">
          <a:noAutofit/>
        </a:bodyPr>
        <a:p>
          <a:pPr>
            <a:lnSpc>
              <a:spcPct val="100000"/>
            </a:lnSpc>
          </a:pPr>
          <a:r>
            <a:rPr b="0" lang="en-US" sz="1600" spc="-1" strike="noStrike">
              <a:solidFill>
                <a:srgbClr val="000000"/>
              </a:solidFill>
              <a:latin typeface="Calibri"/>
            </a:rPr>
            <a:t>1</a:t>
          </a:r>
          <a:r>
            <a:rPr b="0" lang="ja-JP" sz="1600" spc="-1" strike="noStrike">
              <a:solidFill>
                <a:srgbClr val="000000"/>
              </a:solidFill>
              <a:latin typeface="Calibri"/>
            </a:rPr>
            <a:t>日に生産する量を記載してください</a:t>
          </a:r>
          <a:endParaRPr b="0" lang="en-US" sz="1600" spc="-1" strike="noStrike">
            <a:latin typeface="游明朝"/>
          </a:endParaRPr>
        </a:p>
      </xdr:txBody>
    </xdr:sp>
    <xdr:clientData/>
  </xdr:twoCellAnchor>
  <xdr:twoCellAnchor editAs="twoCell">
    <xdr:from>
      <xdr:col>11</xdr:col>
      <xdr:colOff>457200</xdr:colOff>
      <xdr:row>6</xdr:row>
      <xdr:rowOff>251640</xdr:rowOff>
    </xdr:from>
    <xdr:to>
      <xdr:col>18</xdr:col>
      <xdr:colOff>570600</xdr:colOff>
      <xdr:row>9</xdr:row>
      <xdr:rowOff>138600</xdr:rowOff>
    </xdr:to>
    <xdr:sp>
      <xdr:nvSpPr>
        <xdr:cNvPr id="9" name="吹き出し: 四角形 3"/>
        <xdr:cNvSpPr/>
      </xdr:nvSpPr>
      <xdr:spPr>
        <a:xfrm>
          <a:off x="8178840" y="2080440"/>
          <a:ext cx="3339000" cy="715680"/>
        </a:xfrm>
        <a:prstGeom prst="wedgeRectCallout">
          <a:avLst>
            <a:gd name="adj1" fmla="val -60189"/>
            <a:gd name="adj2" fmla="val -24827"/>
          </a:avLst>
        </a:prstGeom>
        <a:solidFill>
          <a:schemeClr val="bg1"/>
        </a:solidFill>
        <a:ln>
          <a:solidFill>
            <a:srgbClr val="223852"/>
          </a:solidFill>
          <a:round/>
        </a:ln>
      </xdr:spPr>
      <xdr:style>
        <a:lnRef idx="2">
          <a:schemeClr val="accent1">
            <a:shade val="15000"/>
          </a:schemeClr>
        </a:lnRef>
        <a:fillRef idx="1">
          <a:schemeClr val="accent1"/>
        </a:fillRef>
        <a:effectRef idx="0">
          <a:schemeClr val="accent1"/>
        </a:effectRef>
        <a:fontRef idx="minor"/>
      </xdr:style>
      <xdr:txBody>
        <a:bodyPr horzOverflow="clip" vertOverflow="clip" lIns="90000" rIns="90000" tIns="45000" bIns="45000" anchor="ctr">
          <a:noAutofit/>
        </a:bodyPr>
        <a:p>
          <a:pPr>
            <a:lnSpc>
              <a:spcPct val="100000"/>
            </a:lnSpc>
          </a:pPr>
          <a:r>
            <a:rPr b="0" lang="ja-JP" sz="1600" spc="-1" strike="noStrike">
              <a:solidFill>
                <a:srgbClr val="000000"/>
              </a:solidFill>
              <a:latin typeface="Calibri"/>
            </a:rPr>
            <a:t>カタログ等の情報を基に、</a:t>
          </a:r>
          <a:r>
            <a:rPr b="0" lang="en-US" sz="1600" spc="-1" strike="noStrike">
              <a:solidFill>
                <a:srgbClr val="000000"/>
              </a:solidFill>
              <a:latin typeface="Calibri"/>
            </a:rPr>
            <a:t>1</a:t>
          </a:r>
          <a:r>
            <a:rPr b="0" lang="ja-JP" sz="1600" spc="-1" strike="noStrike">
              <a:solidFill>
                <a:srgbClr val="000000"/>
              </a:solidFill>
              <a:latin typeface="Calibri"/>
            </a:rPr>
            <a:t>個生産するのにかかる時間を記載してください</a:t>
          </a:r>
          <a:endParaRPr b="0" lang="en-US" sz="1600" spc="-1" strike="noStrike">
            <a:latin typeface="游明朝"/>
          </a:endParaRPr>
        </a:p>
      </xdr:txBody>
    </xdr:sp>
    <xdr:clientData/>
  </xdr:twoCellAnchor>
  <xdr:twoCellAnchor editAs="twoCell">
    <xdr:from>
      <xdr:col>11</xdr:col>
      <xdr:colOff>457200</xdr:colOff>
      <xdr:row>9</xdr:row>
      <xdr:rowOff>304920</xdr:rowOff>
    </xdr:from>
    <xdr:to>
      <xdr:col>18</xdr:col>
      <xdr:colOff>570600</xdr:colOff>
      <xdr:row>9</xdr:row>
      <xdr:rowOff>1306080</xdr:rowOff>
    </xdr:to>
    <xdr:sp>
      <xdr:nvSpPr>
        <xdr:cNvPr id="10" name="吹き出し: 四角形 4"/>
        <xdr:cNvSpPr/>
      </xdr:nvSpPr>
      <xdr:spPr>
        <a:xfrm>
          <a:off x="8178840" y="2962440"/>
          <a:ext cx="3339000" cy="1001160"/>
        </a:xfrm>
        <a:prstGeom prst="wedgeRectCallout">
          <a:avLst>
            <a:gd name="adj1" fmla="val -60189"/>
            <a:gd name="adj2" fmla="val -24827"/>
          </a:avLst>
        </a:prstGeom>
        <a:solidFill>
          <a:schemeClr val="bg1"/>
        </a:solidFill>
        <a:ln>
          <a:solidFill>
            <a:srgbClr val="223852"/>
          </a:solidFill>
          <a:round/>
        </a:ln>
      </xdr:spPr>
      <xdr:style>
        <a:lnRef idx="2">
          <a:schemeClr val="accent1">
            <a:shade val="15000"/>
          </a:schemeClr>
        </a:lnRef>
        <a:fillRef idx="1">
          <a:schemeClr val="accent1"/>
        </a:fillRef>
        <a:effectRef idx="0">
          <a:schemeClr val="accent1"/>
        </a:effectRef>
        <a:fontRef idx="minor"/>
      </xdr:style>
      <xdr:txBody>
        <a:bodyPr horzOverflow="clip" vertOverflow="clip" lIns="90000" rIns="90000" tIns="45000" bIns="45000" anchor="ctr">
          <a:noAutofit/>
        </a:bodyPr>
        <a:p>
          <a:pPr>
            <a:lnSpc>
              <a:spcPct val="100000"/>
            </a:lnSpc>
          </a:pPr>
          <a:r>
            <a:rPr b="0" lang="en-US" sz="1600" spc="-1" strike="noStrike">
              <a:solidFill>
                <a:srgbClr val="000000"/>
              </a:solidFill>
              <a:latin typeface="Calibri"/>
            </a:rPr>
            <a:t>1</a:t>
          </a:r>
          <a:r>
            <a:rPr b="0" lang="ja-JP" sz="1600" spc="-1" strike="noStrike">
              <a:solidFill>
                <a:srgbClr val="000000"/>
              </a:solidFill>
              <a:latin typeface="Calibri"/>
            </a:rPr>
            <a:t>個生産するのにかかる時間をどのように算出したか記載してしてください</a:t>
          </a:r>
          <a:endParaRPr b="0" lang="en-US" sz="1600" spc="-1" strike="noStrike">
            <a:latin typeface="游明朝"/>
          </a:endParaRPr>
        </a:p>
      </xdr:txBody>
    </xdr:sp>
    <xdr:clientData/>
  </xdr:twoCellAnchor>
  <xdr:twoCellAnchor editAs="twoCell">
    <xdr:from>
      <xdr:col>11</xdr:col>
      <xdr:colOff>468000</xdr:colOff>
      <xdr:row>16</xdr:row>
      <xdr:rowOff>217800</xdr:rowOff>
    </xdr:from>
    <xdr:to>
      <xdr:col>18</xdr:col>
      <xdr:colOff>581400</xdr:colOff>
      <xdr:row>19</xdr:row>
      <xdr:rowOff>108720</xdr:rowOff>
    </xdr:to>
    <xdr:sp>
      <xdr:nvSpPr>
        <xdr:cNvPr id="11" name="吹き出し: 四角形 5"/>
        <xdr:cNvSpPr/>
      </xdr:nvSpPr>
      <xdr:spPr>
        <a:xfrm>
          <a:off x="8189640" y="6818760"/>
          <a:ext cx="3339000" cy="719640"/>
        </a:xfrm>
        <a:prstGeom prst="wedgeRectCallout">
          <a:avLst>
            <a:gd name="adj1" fmla="val -60189"/>
            <a:gd name="adj2" fmla="val -24827"/>
          </a:avLst>
        </a:prstGeom>
        <a:solidFill>
          <a:schemeClr val="bg1"/>
        </a:solidFill>
        <a:ln>
          <a:solidFill>
            <a:srgbClr val="223852"/>
          </a:solidFill>
          <a:round/>
        </a:ln>
      </xdr:spPr>
      <xdr:style>
        <a:lnRef idx="2">
          <a:schemeClr val="accent1">
            <a:shade val="15000"/>
          </a:schemeClr>
        </a:lnRef>
        <a:fillRef idx="1">
          <a:schemeClr val="accent1"/>
        </a:fillRef>
        <a:effectRef idx="0">
          <a:schemeClr val="accent1"/>
        </a:effectRef>
        <a:fontRef idx="minor"/>
      </xdr:style>
      <xdr:txBody>
        <a:bodyPr horzOverflow="clip" vertOverflow="clip" lIns="90000" rIns="90000" tIns="45000" bIns="45000" anchor="ctr">
          <a:noAutofit/>
        </a:bodyPr>
        <a:p>
          <a:pPr>
            <a:lnSpc>
              <a:spcPct val="100000"/>
            </a:lnSpc>
          </a:pPr>
          <a:r>
            <a:rPr b="0" lang="ja-JP" sz="1600" spc="-1" strike="noStrike">
              <a:solidFill>
                <a:srgbClr val="000000"/>
              </a:solidFill>
              <a:latin typeface="Calibri"/>
            </a:rPr>
            <a:t>カタログ等の情報を基に、</a:t>
          </a:r>
          <a:r>
            <a:rPr b="0" lang="en-US" sz="1600" spc="-1" strike="noStrike">
              <a:solidFill>
                <a:srgbClr val="000000"/>
              </a:solidFill>
              <a:latin typeface="Calibri"/>
            </a:rPr>
            <a:t>1</a:t>
          </a:r>
          <a:r>
            <a:rPr b="0" lang="ja-JP" sz="1600" spc="-1" strike="noStrike">
              <a:solidFill>
                <a:srgbClr val="000000"/>
              </a:solidFill>
              <a:latin typeface="Calibri"/>
            </a:rPr>
            <a:t>時間あたりの電力使用量を記載してください</a:t>
          </a:r>
          <a:endParaRPr b="0" lang="en-US" sz="1600" spc="-1" strike="noStrike">
            <a:latin typeface="游明朝"/>
          </a:endParaRPr>
        </a:p>
      </xdr:txBody>
    </xdr:sp>
    <xdr:clientData/>
  </xdr:twoCellAnchor>
</xdr:wsDr>
</file>

<file path=xl/drawings/drawing3.xml><?xml version="1.0" encoding="utf-8"?>
<xdr:wsDr xmlns:xdr="http://schemas.openxmlformats.org/drawingml/2006/spreadsheetDrawing" xmlns:a="http://schemas.openxmlformats.org/drawingml/2006/main" xmlns:r="http://schemas.openxmlformats.org/officeDocument/2006/relationships">
  <xdr:twoCellAnchor editAs="twoCell">
    <xdr:from>
      <xdr:col>19</xdr:col>
      <xdr:colOff>382680</xdr:colOff>
      <xdr:row>1</xdr:row>
      <xdr:rowOff>351720</xdr:rowOff>
    </xdr:from>
    <xdr:to>
      <xdr:col>24</xdr:col>
      <xdr:colOff>315360</xdr:colOff>
      <xdr:row>5</xdr:row>
      <xdr:rowOff>118800</xdr:rowOff>
    </xdr:to>
    <xdr:sp>
      <xdr:nvSpPr>
        <xdr:cNvPr id="12" name="テキスト ボックス 3"/>
        <xdr:cNvSpPr/>
      </xdr:nvSpPr>
      <xdr:spPr>
        <a:xfrm>
          <a:off x="18099360" y="732600"/>
          <a:ext cx="2885400" cy="1291320"/>
        </a:xfrm>
        <a:prstGeom prst="rect">
          <a:avLst/>
        </a:prstGeom>
        <a:solidFill>
          <a:schemeClr val="lt1"/>
        </a:solidFill>
        <a:ln w="9525">
          <a:solidFill>
            <a:srgbClr val="ffffff">
              <a:shade val="50000"/>
            </a:srgbClr>
          </a:solidFill>
          <a:round/>
        </a:ln>
      </xdr:spPr>
      <xdr:style>
        <a:lnRef idx="0"/>
        <a:fillRef idx="0"/>
        <a:effectRef idx="0"/>
        <a:fontRef idx="minor"/>
      </xdr:style>
      <xdr:txBody>
        <a:bodyPr horzOverflow="clip" vertOverflow="clip" lIns="90000" rIns="90000" tIns="45000" bIns="45000" anchor="t">
          <a:noAutofit/>
        </a:bodyPr>
        <a:p>
          <a:pPr>
            <a:lnSpc>
              <a:spcPct val="100000"/>
            </a:lnSpc>
          </a:pPr>
          <a:r>
            <a:rPr b="0" lang="ja-JP" sz="1600" spc="-1" strike="noStrike">
              <a:solidFill>
                <a:schemeClr val="dk1"/>
              </a:solidFill>
              <a:latin typeface="Calibri"/>
            </a:rPr>
            <a:t>自動で入力されます。</a:t>
          </a:r>
          <a:endParaRPr b="0" lang="en-US" sz="1600" spc="-1" strike="noStrike">
            <a:latin typeface="游明朝"/>
          </a:endParaRPr>
        </a:p>
        <a:p>
          <a:pPr>
            <a:lnSpc>
              <a:spcPct val="100000"/>
            </a:lnSpc>
          </a:pPr>
          <a:r>
            <a:rPr b="0" lang="ja-JP" sz="1600" spc="-1" strike="noStrike">
              <a:solidFill>
                <a:schemeClr val="dk1"/>
              </a:solidFill>
              <a:latin typeface="Calibri"/>
            </a:rPr>
            <a:t>そのまま印刷してください。</a:t>
          </a:r>
          <a:endParaRPr b="0" lang="en-US" sz="1600" spc="-1" strike="noStrike">
            <a:latin typeface="游明朝"/>
          </a:endParaRPr>
        </a:p>
      </xdr:txBody>
    </xdr:sp>
    <xdr:clientData/>
  </xdr:twoCellAnchor>
</xdr:wsDr>
</file>

<file path=xl/drawings/drawing4.xml><?xml version="1.0" encoding="utf-8"?>
<xdr:wsDr xmlns:xdr="http://schemas.openxmlformats.org/drawingml/2006/spreadsheetDrawing" xmlns:a="http://schemas.openxmlformats.org/drawingml/2006/main" xmlns:r="http://schemas.openxmlformats.org/officeDocument/2006/relationships">
  <xdr:twoCellAnchor editAs="twoCell">
    <xdr:from>
      <xdr:col>20</xdr:col>
      <xdr:colOff>0</xdr:colOff>
      <xdr:row>3</xdr:row>
      <xdr:rowOff>0</xdr:rowOff>
    </xdr:from>
    <xdr:to>
      <xdr:col>25</xdr:col>
      <xdr:colOff>179640</xdr:colOff>
      <xdr:row>6</xdr:row>
      <xdr:rowOff>149760</xdr:rowOff>
    </xdr:to>
    <xdr:sp>
      <xdr:nvSpPr>
        <xdr:cNvPr id="13" name="テキスト ボックス 2"/>
        <xdr:cNvSpPr/>
      </xdr:nvSpPr>
      <xdr:spPr>
        <a:xfrm>
          <a:off x="18307080" y="1143000"/>
          <a:ext cx="3132360" cy="1292760"/>
        </a:xfrm>
        <a:prstGeom prst="rect">
          <a:avLst/>
        </a:prstGeom>
        <a:solidFill>
          <a:schemeClr val="lt1"/>
        </a:solidFill>
        <a:ln w="9525">
          <a:solidFill>
            <a:srgbClr val="ffffff">
              <a:shade val="50000"/>
            </a:srgbClr>
          </a:solidFill>
          <a:round/>
        </a:ln>
      </xdr:spPr>
      <xdr:style>
        <a:lnRef idx="0"/>
        <a:fillRef idx="0"/>
        <a:effectRef idx="0"/>
        <a:fontRef idx="minor"/>
      </xdr:style>
      <xdr:txBody>
        <a:bodyPr horzOverflow="clip" vertOverflow="clip" lIns="90000" rIns="90000" tIns="45000" bIns="45000" anchor="t">
          <a:noAutofit/>
        </a:bodyPr>
        <a:p>
          <a:pPr>
            <a:lnSpc>
              <a:spcPct val="100000"/>
            </a:lnSpc>
          </a:pPr>
          <a:r>
            <a:rPr b="0" lang="ja-JP" sz="1600" spc="-1" strike="noStrike">
              <a:solidFill>
                <a:schemeClr val="dk1"/>
              </a:solidFill>
              <a:latin typeface="Calibri"/>
            </a:rPr>
            <a:t>自動で入力されます。</a:t>
          </a:r>
          <a:endParaRPr b="0" lang="en-US" sz="1600" spc="-1" strike="noStrike">
            <a:latin typeface="游明朝"/>
          </a:endParaRPr>
        </a:p>
        <a:p>
          <a:pPr>
            <a:lnSpc>
              <a:spcPct val="100000"/>
            </a:lnSpc>
          </a:pPr>
          <a:r>
            <a:rPr b="0" lang="ja-JP" sz="1600" spc="-1" strike="noStrike">
              <a:solidFill>
                <a:schemeClr val="dk1"/>
              </a:solidFill>
              <a:latin typeface="Calibri"/>
            </a:rPr>
            <a:t>そのまま印刷してください。</a:t>
          </a:r>
          <a:endParaRPr b="0" lang="en-US" sz="1600" spc="-1" strike="noStrike">
            <a:latin typeface="游明朝"/>
          </a:endParaRPr>
        </a:p>
      </xdr:txBody>
    </xdr:sp>
    <xdr:clientData/>
  </xdr:twoCellAnchor>
</xdr:wsDr>
</file>

<file path=xl/drawings/drawing5.xml><?xml version="1.0" encoding="utf-8"?>
<xdr:wsDr xmlns:xdr="http://schemas.openxmlformats.org/drawingml/2006/spreadsheetDrawing" xmlns:a="http://schemas.openxmlformats.org/drawingml/2006/main" xmlns:r="http://schemas.openxmlformats.org/officeDocument/2006/relationships">
  <xdr:twoCellAnchor editAs="twoCell">
    <xdr:from>
      <xdr:col>13</xdr:col>
      <xdr:colOff>139320</xdr:colOff>
      <xdr:row>1</xdr:row>
      <xdr:rowOff>129600</xdr:rowOff>
    </xdr:from>
    <xdr:to>
      <xdr:col>18</xdr:col>
      <xdr:colOff>8640</xdr:colOff>
      <xdr:row>7</xdr:row>
      <xdr:rowOff>117000</xdr:rowOff>
    </xdr:to>
    <xdr:sp>
      <xdr:nvSpPr>
        <xdr:cNvPr id="14" name="テキスト ボックス 1"/>
        <xdr:cNvSpPr/>
      </xdr:nvSpPr>
      <xdr:spPr>
        <a:xfrm>
          <a:off x="10407240" y="339120"/>
          <a:ext cx="3012480" cy="1311480"/>
        </a:xfrm>
        <a:prstGeom prst="rect">
          <a:avLst/>
        </a:prstGeom>
        <a:solidFill>
          <a:schemeClr val="lt1"/>
        </a:solidFill>
        <a:ln w="9525">
          <a:solidFill>
            <a:srgbClr val="ffffff">
              <a:shade val="50000"/>
            </a:srgbClr>
          </a:solidFill>
          <a:round/>
        </a:ln>
      </xdr:spPr>
      <xdr:style>
        <a:lnRef idx="0"/>
        <a:fillRef idx="0"/>
        <a:effectRef idx="0"/>
        <a:fontRef idx="minor"/>
      </xdr:style>
      <xdr:txBody>
        <a:bodyPr horzOverflow="clip" vertOverflow="clip" lIns="90000" rIns="90000" tIns="45000" bIns="45000" anchor="t">
          <a:noAutofit/>
        </a:bodyPr>
        <a:p>
          <a:pPr>
            <a:lnSpc>
              <a:spcPct val="100000"/>
            </a:lnSpc>
          </a:pPr>
          <a:r>
            <a:rPr b="0" lang="ja-JP" sz="1600" spc="-1" strike="noStrike">
              <a:solidFill>
                <a:schemeClr val="dk1"/>
              </a:solidFill>
              <a:latin typeface="Calibri"/>
            </a:rPr>
            <a:t>自動で入力されます。</a:t>
          </a:r>
          <a:endParaRPr b="0" lang="en-US" sz="1600" spc="-1" strike="noStrike">
            <a:latin typeface="游明朝"/>
          </a:endParaRPr>
        </a:p>
        <a:p>
          <a:pPr>
            <a:lnSpc>
              <a:spcPct val="100000"/>
            </a:lnSpc>
          </a:pPr>
          <a:r>
            <a:rPr b="0" lang="ja-JP" sz="1600" spc="-1" strike="noStrike">
              <a:solidFill>
                <a:schemeClr val="dk1"/>
              </a:solidFill>
              <a:latin typeface="Calibri"/>
            </a:rPr>
            <a:t>そのまま印刷してください。</a:t>
          </a:r>
          <a:endParaRPr b="0" lang="en-US" sz="1600" spc="-1" strike="noStrike">
            <a:latin typeface="游明朝"/>
          </a:endParaRPr>
        </a:p>
      </xdr:txBody>
    </xdr:sp>
    <xdr:clientData/>
  </xdr:twoCellAnchor>
</xdr:wsDr>
</file>

<file path=xl/externalLinks/_rels/externalLink1.xml.rels><?xml version="1.0" encoding="UTF-8"?>
<Relationships xmlns="http://schemas.openxmlformats.org/package/2006/relationships"><Relationship Id="rId1" Type="http://schemas.openxmlformats.org/officeDocument/2006/relationships/externalLinkPath" Target="file://intpro01/&#20849;&#26377;&#12501;&#12457;&#12523;&#12480;/00_&#20225;&#26989;&#35480;&#33268;&#35506;/&#20849;&#26377;&#12501;&#12449;&#12452;&#12523;/&#24037;&#26989;&#25391;&#33288;&#38306;&#20418;(&#31227;&#34892;&#20808;)/082&#20013;&#23567;&#20225;&#26989;&#29983;&#29987;&#24615;&#21521;&#19978;&#12539;&#12464;&#12522;&#12540;&#12531;&#35373;&#20633;&#25237;&#36039;&#35036;&#21161;&#37329;/03_&#27096;&#24335;&#38598;/R6.4&#26376;&#65374;/&#35215;&#23450;&#22806;-&#12300;R6&#30465;&#12456;&#12493;&#12539;CO2&#25490;&#20986;&#37327;&#35336;&#31639;&#12471;&#12540;&#12488;&#12301;.xlsx"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①設備投資前（月別シート）"/>
      <sheetName val="②設備投資後（月別シート）"/>
      <sheetName val="③計算シート(企業名)"/>
    </sheetNames>
    <sheetDataSet>
      <sheetData sheetId="0">
        <row r="8">
          <cell r="S8">
            <v>0</v>
          </cell>
        </row>
        <row r="9">
          <cell r="S9">
            <v>0</v>
          </cell>
        </row>
        <row r="10">
          <cell r="S10">
            <v>0</v>
          </cell>
        </row>
        <row r="11">
          <cell r="S11">
            <v>0</v>
          </cell>
        </row>
        <row r="12">
          <cell r="S12">
            <v>0</v>
          </cell>
        </row>
        <row r="13">
          <cell r="S13">
            <v>0</v>
          </cell>
        </row>
        <row r="14">
          <cell r="S14">
            <v>0</v>
          </cell>
        </row>
        <row r="15">
          <cell r="S15">
            <v>0</v>
          </cell>
        </row>
        <row r="16">
          <cell r="S16">
            <v>0</v>
          </cell>
        </row>
        <row r="17">
          <cell r="S17">
            <v>0</v>
          </cell>
        </row>
        <row r="18">
          <cell r="S18">
            <v>0</v>
          </cell>
        </row>
        <row r="19">
          <cell r="S19">
            <v>0</v>
          </cell>
        </row>
        <row r="20">
          <cell r="S20">
            <v>0</v>
          </cell>
        </row>
        <row r="21">
          <cell r="S21">
            <v>0</v>
          </cell>
        </row>
        <row r="22">
          <cell r="S22">
            <v>0</v>
          </cell>
        </row>
        <row r="23">
          <cell r="S23">
            <v>0</v>
          </cell>
        </row>
        <row r="24">
          <cell r="S24">
            <v>0</v>
          </cell>
        </row>
        <row r="25">
          <cell r="S25">
            <v>0</v>
          </cell>
        </row>
        <row r="26">
          <cell r="S26">
            <v>0</v>
          </cell>
        </row>
        <row r="27">
          <cell r="S27">
            <v>0</v>
          </cell>
        </row>
        <row r="28">
          <cell r="S28">
            <v>0</v>
          </cell>
        </row>
        <row r="29">
          <cell r="S29">
            <v>0</v>
          </cell>
        </row>
        <row r="30">
          <cell r="S30">
            <v>0</v>
          </cell>
        </row>
        <row r="31">
          <cell r="S31">
            <v>0</v>
          </cell>
        </row>
      </sheetData>
      <sheetData sheetId="1">
        <row r="8">
          <cell r="S8">
            <v>0</v>
          </cell>
        </row>
        <row r="9">
          <cell r="S9">
            <v>0</v>
          </cell>
        </row>
        <row r="10">
          <cell r="S10">
            <v>0</v>
          </cell>
        </row>
        <row r="11">
          <cell r="S11">
            <v>0</v>
          </cell>
        </row>
        <row r="12">
          <cell r="S12">
            <v>0</v>
          </cell>
        </row>
        <row r="13">
          <cell r="S13">
            <v>0</v>
          </cell>
        </row>
        <row r="14">
          <cell r="S14">
            <v>0</v>
          </cell>
        </row>
        <row r="15">
          <cell r="S15">
            <v>0</v>
          </cell>
        </row>
        <row r="16">
          <cell r="S16">
            <v>0</v>
          </cell>
        </row>
        <row r="17">
          <cell r="S17">
            <v>0</v>
          </cell>
        </row>
        <row r="18">
          <cell r="S18">
            <v>0</v>
          </cell>
        </row>
        <row r="19">
          <cell r="S19">
            <v>0</v>
          </cell>
        </row>
        <row r="20">
          <cell r="S20">
            <v>0</v>
          </cell>
        </row>
        <row r="21">
          <cell r="S21">
            <v>0</v>
          </cell>
        </row>
        <row r="22">
          <cell r="S22">
            <v>0</v>
          </cell>
        </row>
        <row r="23">
          <cell r="S23">
            <v>0</v>
          </cell>
        </row>
        <row r="24">
          <cell r="S24">
            <v>0</v>
          </cell>
        </row>
        <row r="25">
          <cell r="S25">
            <v>0</v>
          </cell>
        </row>
        <row r="26">
          <cell r="S26">
            <v>0</v>
          </cell>
        </row>
        <row r="27">
          <cell r="S27">
            <v>0</v>
          </cell>
        </row>
        <row r="28">
          <cell r="S28">
            <v>0</v>
          </cell>
        </row>
        <row r="29">
          <cell r="S29">
            <v>0</v>
          </cell>
        </row>
        <row r="30">
          <cell r="S30">
            <v>0</v>
          </cell>
        </row>
        <row r="31">
          <cell r="S31">
            <v>0</v>
          </cell>
        </row>
      </sheetData>
      <sheetData sheetId="2"/>
    </sheetDataSet>
  </externalBook>
</externalLink>
</file>

<file path=xl/worksheets/_rels/sheet1.xml.rels><?xml version="1.0" encoding="UTF-8"?>
<Relationships xmlns="http://schemas.openxmlformats.org/package/2006/relationships"><Relationship Id="rId1" Type="http://schemas.openxmlformats.org/officeDocument/2006/relationships/drawing" Target="../drawings/drawing1.xml"/>
</Relationships>
</file>

<file path=xl/worksheets/_rels/sheet2.xml.rels><?xml version="1.0" encoding="UTF-8"?>
<Relationships xmlns="http://schemas.openxmlformats.org/package/2006/relationships"><Relationship Id="rId1" Type="http://schemas.openxmlformats.org/officeDocument/2006/relationships/drawing" Target="../drawings/drawing2.xml"/>
</Relationships>
</file>

<file path=xl/worksheets/_rels/sheet3.xml.rels><?xml version="1.0" encoding="UTF-8"?>
<Relationships xmlns="http://schemas.openxmlformats.org/package/2006/relationships"><Relationship Id="rId1" Type="http://schemas.openxmlformats.org/officeDocument/2006/relationships/drawing" Target="../drawings/drawing3.xml"/>
</Relationships>
</file>

<file path=xl/worksheets/_rels/sheet4.xml.rels><?xml version="1.0" encoding="UTF-8"?>
<Relationships xmlns="http://schemas.openxmlformats.org/package/2006/relationships"><Relationship Id="rId1" Type="http://schemas.openxmlformats.org/officeDocument/2006/relationships/drawing" Target="../drawings/drawing4.xml"/>
</Relationships>
</file>

<file path=xl/worksheets/_rels/sheet5.xml.rels><?xml version="1.0" encoding="UTF-8"?>
<Relationships xmlns="http://schemas.openxmlformats.org/package/2006/relationships"><Relationship Id="rId1" Type="http://schemas.openxmlformats.org/officeDocument/2006/relationships/drawing" Target="../drawings/drawing5.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N69"/>
  <sheetViews>
    <sheetView showFormulas="false" showGridLines="true" showRowColHeaders="true" showZeros="true" rightToLeft="false" tabSelected="true" showOutlineSymbols="true" defaultGridColor="true" view="pageBreakPreview" topLeftCell="A1" colorId="64" zoomScale="55" zoomScaleNormal="100" zoomScalePageLayoutView="55" workbookViewId="0">
      <selection pane="topLeft" activeCell="AA10" activeCellId="0" sqref="AA10"/>
    </sheetView>
  </sheetViews>
  <sheetFormatPr defaultColWidth="9.00390625" defaultRowHeight="12.75" zeroHeight="false" outlineLevelRow="0" outlineLevelCol="0"/>
  <cols>
    <col collapsed="false" customWidth="true" hidden="false" outlineLevel="0" max="1" min="1" style="1" width="1.73"/>
    <col collapsed="false" customWidth="true" hidden="false" outlineLevel="0" max="3" min="2" style="1" width="4"/>
    <col collapsed="false" customWidth="true" hidden="false" outlineLevel="0" max="4" min="4" style="1" width="16.73"/>
    <col collapsed="false" customWidth="false" hidden="false" outlineLevel="0" max="10" min="5" style="1" width="9"/>
    <col collapsed="false" customWidth="true" hidden="false" outlineLevel="0" max="11" min="11" style="1" width="12.36"/>
    <col collapsed="false" customWidth="true" hidden="false" outlineLevel="0" max="12" min="12" style="1" width="10.09"/>
    <col collapsed="false" customWidth="true" hidden="true" outlineLevel="0" max="14" min="13" style="1" width="10.09"/>
    <col collapsed="false" customWidth="true" hidden="false" outlineLevel="0" max="16" min="15" style="1" width="10.09"/>
    <col collapsed="false" customWidth="true" hidden="false" outlineLevel="0" max="17" min="17" style="1" width="10"/>
    <col collapsed="false" customWidth="false" hidden="false" outlineLevel="0" max="16384" min="18" style="1" width="9"/>
  </cols>
  <sheetData>
    <row r="1" customFormat="false" ht="18" hidden="false" customHeight="true" outlineLevel="0" collapsed="false">
      <c r="A1" s="2"/>
      <c r="B1" s="2" t="s">
        <v>0</v>
      </c>
      <c r="C1" s="2"/>
      <c r="D1" s="2"/>
      <c r="E1" s="2"/>
      <c r="F1" s="2"/>
      <c r="G1" s="2"/>
      <c r="H1" s="2"/>
      <c r="I1" s="2"/>
      <c r="J1" s="2"/>
      <c r="K1" s="2"/>
      <c r="L1" s="2"/>
    </row>
    <row r="2" customFormat="false" ht="23.25" hidden="false" customHeight="true" outlineLevel="0" collapsed="false">
      <c r="A2" s="2"/>
      <c r="B2" s="3" t="s">
        <v>1</v>
      </c>
      <c r="C2" s="3"/>
      <c r="D2" s="2"/>
      <c r="E2" s="2"/>
      <c r="F2" s="2"/>
      <c r="G2" s="2"/>
      <c r="H2" s="2"/>
      <c r="I2" s="2"/>
      <c r="J2" s="2"/>
      <c r="K2" s="2"/>
      <c r="L2" s="2"/>
      <c r="M2" s="1" t="s">
        <v>2</v>
      </c>
      <c r="N2" s="1" t="s">
        <v>3</v>
      </c>
    </row>
    <row r="3" customFormat="false" ht="19.5" hidden="false" customHeight="true" outlineLevel="0" collapsed="false">
      <c r="A3" s="2"/>
      <c r="B3" s="4" t="s">
        <v>2</v>
      </c>
      <c r="C3" s="4"/>
      <c r="D3" s="4"/>
      <c r="E3" s="5"/>
      <c r="F3" s="5"/>
      <c r="G3" s="5"/>
      <c r="H3" s="6" t="s">
        <v>3</v>
      </c>
      <c r="I3" s="6"/>
      <c r="J3" s="7"/>
      <c r="K3" s="7"/>
      <c r="L3" s="2"/>
      <c r="M3" s="1" t="s">
        <v>4</v>
      </c>
      <c r="N3" s="1" t="s">
        <v>5</v>
      </c>
    </row>
    <row r="4" customFormat="false" ht="19.5" hidden="false" customHeight="true" outlineLevel="0" collapsed="false">
      <c r="B4" s="6" t="s">
        <v>6</v>
      </c>
      <c r="C4" s="6"/>
      <c r="D4" s="6"/>
      <c r="E4" s="7"/>
      <c r="F4" s="7"/>
      <c r="G4" s="7"/>
      <c r="H4" s="7"/>
      <c r="I4" s="7"/>
      <c r="J4" s="7"/>
      <c r="K4" s="7"/>
      <c r="M4" s="1" t="s">
        <v>7</v>
      </c>
      <c r="N4" s="1" t="s">
        <v>8</v>
      </c>
    </row>
    <row r="5" customFormat="false" ht="19.5" hidden="false" customHeight="true" outlineLevel="0" collapsed="false">
      <c r="A5" s="2"/>
      <c r="B5" s="8" t="s">
        <v>9</v>
      </c>
      <c r="C5" s="8"/>
      <c r="D5" s="8"/>
      <c r="E5" s="4" t="s">
        <v>10</v>
      </c>
      <c r="F5" s="4"/>
      <c r="G5" s="4"/>
      <c r="H5" s="6" t="s">
        <v>11</v>
      </c>
      <c r="I5" s="6"/>
      <c r="J5" s="6"/>
      <c r="K5" s="9" t="s">
        <v>12</v>
      </c>
      <c r="L5" s="2"/>
      <c r="N5" s="1" t="s">
        <v>13</v>
      </c>
    </row>
    <row r="6" customFormat="false" ht="19.5" hidden="false" customHeight="true" outlineLevel="0" collapsed="false">
      <c r="A6" s="2"/>
      <c r="B6" s="8"/>
      <c r="C6" s="8"/>
      <c r="D6" s="8"/>
      <c r="E6" s="10" t="s">
        <v>14</v>
      </c>
      <c r="F6" s="10"/>
      <c r="G6" s="11" t="s">
        <v>15</v>
      </c>
      <c r="H6" s="12" t="s">
        <v>14</v>
      </c>
      <c r="I6" s="12"/>
      <c r="J6" s="13" t="s">
        <v>15</v>
      </c>
      <c r="K6" s="9"/>
      <c r="L6" s="2"/>
    </row>
    <row r="7" customFormat="false" ht="19.5" hidden="false" customHeight="true" outlineLevel="0" collapsed="false">
      <c r="B7" s="14"/>
      <c r="C7" s="15" t="s">
        <v>16</v>
      </c>
      <c r="D7" s="15"/>
      <c r="E7" s="16" t="n">
        <f aca="false">2設備投資効果!D12</f>
        <v>0</v>
      </c>
      <c r="F7" s="16"/>
      <c r="G7" s="17" t="s">
        <v>17</v>
      </c>
      <c r="H7" s="16" t="n">
        <f aca="false">2設備投資効果!I12</f>
        <v>0</v>
      </c>
      <c r="I7" s="16"/>
      <c r="J7" s="17" t="s">
        <v>17</v>
      </c>
      <c r="K7" s="18" t="e">
        <f aca="false">(E7-H7)/E7</f>
        <v>#DIV/0!</v>
      </c>
    </row>
    <row r="8" customFormat="false" ht="19.5" hidden="false" customHeight="true" outlineLevel="0" collapsed="false">
      <c r="B8" s="19"/>
      <c r="C8" s="20" t="s">
        <v>18</v>
      </c>
      <c r="D8" s="20"/>
      <c r="E8" s="21" t="n">
        <f aca="false">2設備投資効果!D24</f>
        <v>0</v>
      </c>
      <c r="F8" s="21"/>
      <c r="G8" s="22" t="s">
        <v>19</v>
      </c>
      <c r="H8" s="21" t="n">
        <f aca="false">2設備投資効果!I24</f>
        <v>0</v>
      </c>
      <c r="I8" s="21"/>
      <c r="J8" s="23" t="s">
        <v>19</v>
      </c>
      <c r="K8" s="24" t="e">
        <f aca="false">(E8-H8)/E8</f>
        <v>#DIV/0!</v>
      </c>
    </row>
    <row r="9" customFormat="false" ht="19.5" hidden="false" customHeight="true" outlineLevel="0" collapsed="false">
      <c r="B9" s="19"/>
      <c r="C9" s="20" t="s">
        <v>20</v>
      </c>
      <c r="D9" s="20"/>
      <c r="E9" s="21" t="n">
        <f aca="false">2設備投資効果!D26</f>
        <v>0</v>
      </c>
      <c r="F9" s="21"/>
      <c r="G9" s="25" t="s">
        <v>21</v>
      </c>
      <c r="H9" s="21" t="n">
        <f aca="false">2設備投資効果!I26</f>
        <v>0</v>
      </c>
      <c r="I9" s="21"/>
      <c r="J9" s="26" t="s">
        <v>21</v>
      </c>
      <c r="K9" s="24" t="e">
        <f aca="false">(E9-H9)/E9</f>
        <v>#DIV/0!</v>
      </c>
    </row>
    <row r="10" customFormat="false" ht="19.5" hidden="false" customHeight="true" outlineLevel="0" collapsed="false">
      <c r="B10" s="19"/>
      <c r="C10" s="27" t="s">
        <v>22</v>
      </c>
      <c r="D10" s="27"/>
      <c r="E10" s="27"/>
      <c r="F10" s="27"/>
      <c r="G10" s="27"/>
      <c r="H10" s="27"/>
      <c r="I10" s="27"/>
      <c r="J10" s="27"/>
      <c r="K10" s="28"/>
      <c r="M10" s="1" t="s">
        <v>23</v>
      </c>
    </row>
    <row r="11" customFormat="false" ht="19.5" hidden="false" customHeight="true" outlineLevel="0" collapsed="false">
      <c r="B11" s="19"/>
      <c r="C11" s="29" t="s">
        <v>24</v>
      </c>
      <c r="D11" s="30" t="s">
        <v>25</v>
      </c>
      <c r="E11" s="31"/>
      <c r="F11" s="31"/>
      <c r="G11" s="32" t="s">
        <v>26</v>
      </c>
      <c r="H11" s="33"/>
      <c r="I11" s="33"/>
      <c r="J11" s="32" t="s">
        <v>26</v>
      </c>
      <c r="K11" s="18" t="e">
        <f aca="false">(H11-E11)/E11</f>
        <v>#DIV/0!</v>
      </c>
      <c r="M11" s="1" t="s">
        <v>27</v>
      </c>
    </row>
    <row r="12" customFormat="false" ht="19.5" hidden="false" customHeight="true" outlineLevel="0" collapsed="false">
      <c r="B12" s="19"/>
      <c r="C12" s="29"/>
      <c r="D12" s="30" t="s">
        <v>28</v>
      </c>
      <c r="E12" s="34" t="e">
        <f aca="false">E11/E9</f>
        <v>#DIV/0!</v>
      </c>
      <c r="F12" s="34"/>
      <c r="G12" s="32" t="s">
        <v>21</v>
      </c>
      <c r="H12" s="34" t="e">
        <f aca="false">H11/H9</f>
        <v>#DIV/0!</v>
      </c>
      <c r="I12" s="34"/>
      <c r="J12" s="32" t="s">
        <v>21</v>
      </c>
      <c r="K12" s="35" t="e">
        <f aca="false">(H12-E12)/E12</f>
        <v>#DIV/0!</v>
      </c>
    </row>
    <row r="13" customFormat="false" ht="19.5" hidden="false" customHeight="true" outlineLevel="0" collapsed="false">
      <c r="B13" s="19"/>
      <c r="C13" s="29"/>
      <c r="D13" s="36" t="s">
        <v>29</v>
      </c>
      <c r="E13" s="36"/>
      <c r="F13" s="36"/>
      <c r="G13" s="36"/>
      <c r="H13" s="36"/>
      <c r="I13" s="36"/>
      <c r="J13" s="36"/>
      <c r="K13" s="37"/>
    </row>
    <row r="14" customFormat="false" ht="19.5" hidden="false" customHeight="true" outlineLevel="0" collapsed="false">
      <c r="B14" s="9" t="s">
        <v>30</v>
      </c>
      <c r="C14" s="9"/>
      <c r="D14" s="9"/>
      <c r="E14" s="9" t="s">
        <v>31</v>
      </c>
      <c r="F14" s="9"/>
      <c r="G14" s="6" t="s">
        <v>32</v>
      </c>
      <c r="H14" s="6"/>
      <c r="I14" s="6" t="s">
        <v>33</v>
      </c>
      <c r="J14" s="6"/>
      <c r="K14" s="38" t="s">
        <v>34</v>
      </c>
    </row>
    <row r="15" customFormat="false" ht="19.5" hidden="false" customHeight="true" outlineLevel="0" collapsed="false">
      <c r="B15" s="9"/>
      <c r="C15" s="9"/>
      <c r="D15" s="9"/>
      <c r="E15" s="39"/>
      <c r="F15" s="39"/>
      <c r="G15" s="40"/>
      <c r="H15" s="40"/>
      <c r="I15" s="40"/>
      <c r="J15" s="40"/>
      <c r="K15" s="41" t="n">
        <f aca="false">SUM(E15:J15)</f>
        <v>0</v>
      </c>
    </row>
    <row r="16" customFormat="false" ht="19.5" hidden="false" customHeight="true" outlineLevel="0" collapsed="false">
      <c r="B16" s="9"/>
      <c r="C16" s="9"/>
      <c r="D16" s="9"/>
      <c r="E16" s="6" t="s">
        <v>35</v>
      </c>
      <c r="F16" s="6"/>
      <c r="G16" s="6" t="s">
        <v>36</v>
      </c>
      <c r="H16" s="6" t="s">
        <v>37</v>
      </c>
      <c r="I16" s="6"/>
      <c r="J16" s="6" t="s">
        <v>38</v>
      </c>
      <c r="K16" s="6"/>
    </row>
    <row r="17" customFormat="false" ht="19.5" hidden="false" customHeight="true" outlineLevel="0" collapsed="false">
      <c r="B17" s="9"/>
      <c r="C17" s="9"/>
      <c r="D17" s="9"/>
      <c r="E17" s="42"/>
      <c r="F17" s="42"/>
      <c r="G17" s="43"/>
      <c r="H17" s="42"/>
      <c r="I17" s="42"/>
      <c r="J17" s="44" t="n">
        <f aca="false">G17*H17</f>
        <v>0</v>
      </c>
      <c r="K17" s="44"/>
    </row>
    <row r="18" customFormat="false" ht="19.5" hidden="false" customHeight="true" outlineLevel="0" collapsed="false">
      <c r="B18" s="9"/>
      <c r="C18" s="9"/>
      <c r="D18" s="9"/>
      <c r="E18" s="45"/>
      <c r="F18" s="45"/>
      <c r="G18" s="46"/>
      <c r="H18" s="45"/>
      <c r="I18" s="45"/>
      <c r="J18" s="47"/>
      <c r="K18" s="47"/>
    </row>
    <row r="19" customFormat="false" ht="19.5" hidden="false" customHeight="true" outlineLevel="0" collapsed="false">
      <c r="B19" s="9"/>
      <c r="C19" s="9"/>
      <c r="D19" s="9"/>
      <c r="E19" s="45"/>
      <c r="F19" s="45"/>
      <c r="G19" s="46"/>
      <c r="H19" s="45"/>
      <c r="I19" s="45"/>
      <c r="J19" s="47"/>
      <c r="K19" s="47"/>
    </row>
    <row r="20" customFormat="false" ht="19.5" hidden="false" customHeight="true" outlineLevel="0" collapsed="false">
      <c r="B20" s="9"/>
      <c r="C20" s="9"/>
      <c r="D20" s="9"/>
      <c r="E20" s="45"/>
      <c r="F20" s="45"/>
      <c r="G20" s="46"/>
      <c r="H20" s="45"/>
      <c r="I20" s="45"/>
      <c r="J20" s="47"/>
      <c r="K20" s="47"/>
    </row>
    <row r="21" customFormat="false" ht="19.5" hidden="false" customHeight="true" outlineLevel="0" collapsed="false">
      <c r="B21" s="9"/>
      <c r="C21" s="9"/>
      <c r="D21" s="9"/>
      <c r="E21" s="45"/>
      <c r="F21" s="45"/>
      <c r="G21" s="46"/>
      <c r="H21" s="45"/>
      <c r="I21" s="45"/>
      <c r="J21" s="47"/>
      <c r="K21" s="47"/>
    </row>
    <row r="22" customFormat="false" ht="19.5" hidden="false" customHeight="true" outlineLevel="0" collapsed="false">
      <c r="B22" s="9"/>
      <c r="C22" s="9"/>
      <c r="D22" s="9"/>
      <c r="E22" s="45"/>
      <c r="F22" s="45"/>
      <c r="G22" s="46"/>
      <c r="H22" s="45"/>
      <c r="I22" s="45"/>
      <c r="J22" s="47"/>
      <c r="K22" s="47"/>
    </row>
    <row r="23" customFormat="false" ht="19.5" hidden="false" customHeight="true" outlineLevel="0" collapsed="false">
      <c r="B23" s="9"/>
      <c r="C23" s="9"/>
      <c r="D23" s="9"/>
      <c r="E23" s="45"/>
      <c r="F23" s="45"/>
      <c r="G23" s="46"/>
      <c r="H23" s="45"/>
      <c r="I23" s="45"/>
      <c r="J23" s="47"/>
      <c r="K23" s="47"/>
    </row>
    <row r="24" customFormat="false" ht="19.5" hidden="false" customHeight="true" outlineLevel="0" collapsed="false">
      <c r="B24" s="9"/>
      <c r="C24" s="9"/>
      <c r="D24" s="9"/>
      <c r="E24" s="45"/>
      <c r="F24" s="45"/>
      <c r="G24" s="46"/>
      <c r="H24" s="45"/>
      <c r="I24" s="45"/>
      <c r="J24" s="47"/>
      <c r="K24" s="47"/>
    </row>
    <row r="25" customFormat="false" ht="19.5" hidden="false" customHeight="true" outlineLevel="0" collapsed="false">
      <c r="B25" s="9"/>
      <c r="C25" s="9"/>
      <c r="D25" s="9"/>
      <c r="E25" s="45"/>
      <c r="F25" s="45"/>
      <c r="G25" s="46"/>
      <c r="H25" s="45"/>
      <c r="I25" s="45"/>
      <c r="J25" s="47"/>
      <c r="K25" s="47"/>
    </row>
    <row r="26" customFormat="false" ht="19.5" hidden="false" customHeight="true" outlineLevel="0" collapsed="false">
      <c r="B26" s="9"/>
      <c r="C26" s="9"/>
      <c r="D26" s="9"/>
      <c r="E26" s="48"/>
      <c r="F26" s="48"/>
      <c r="G26" s="49"/>
      <c r="H26" s="48"/>
      <c r="I26" s="48"/>
      <c r="J26" s="50"/>
      <c r="K26" s="50"/>
      <c r="M26" s="1" t="s">
        <v>39</v>
      </c>
      <c r="N26" s="1" t="s">
        <v>40</v>
      </c>
    </row>
    <row r="27" customFormat="false" ht="19.5" hidden="false" customHeight="true" outlineLevel="0" collapsed="false">
      <c r="B27" s="9"/>
      <c r="C27" s="9"/>
      <c r="D27" s="9"/>
      <c r="E27" s="6" t="s">
        <v>41</v>
      </c>
      <c r="F27" s="6"/>
      <c r="G27" s="6"/>
      <c r="H27" s="6"/>
      <c r="I27" s="6"/>
      <c r="J27" s="51" t="n">
        <f aca="false">SUM(J17:K26)</f>
        <v>0</v>
      </c>
      <c r="K27" s="51"/>
      <c r="M27" s="1" t="s">
        <v>5</v>
      </c>
      <c r="N27" s="52" t="n">
        <f aca="false">IF(J27*0.1&gt;2000000,2000000,J27*0.1)</f>
        <v>0</v>
      </c>
    </row>
    <row r="28" customFormat="false" ht="19.5" hidden="false" customHeight="true" outlineLevel="0" collapsed="false">
      <c r="B28" s="9"/>
      <c r="C28" s="9"/>
      <c r="D28" s="9"/>
      <c r="E28" s="53" t="s">
        <v>42</v>
      </c>
      <c r="F28" s="53"/>
      <c r="G28" s="53"/>
      <c r="H28" s="53"/>
      <c r="I28" s="53"/>
      <c r="J28" s="54" t="e">
        <f aca="false">VLOOKUP(J3,M27:N29,2,FALSE())</f>
        <v>#N/A</v>
      </c>
      <c r="K28" s="54"/>
      <c r="M28" s="1" t="s">
        <v>8</v>
      </c>
      <c r="N28" s="1" t="n">
        <f aca="false">IF(J27*0.2&gt;5000000,5000000,J27*0.2)</f>
        <v>0</v>
      </c>
    </row>
    <row r="29" customFormat="false" ht="19.5" hidden="false" customHeight="true" outlineLevel="0" collapsed="false">
      <c r="B29" s="9" t="s">
        <v>43</v>
      </c>
      <c r="C29" s="9"/>
      <c r="D29" s="9"/>
      <c r="E29" s="6" t="s">
        <v>44</v>
      </c>
      <c r="F29" s="5" t="s">
        <v>45</v>
      </c>
      <c r="G29" s="5"/>
      <c r="H29" s="5"/>
      <c r="I29" s="55"/>
      <c r="J29" s="55"/>
      <c r="K29" s="56"/>
      <c r="M29" s="1" t="s">
        <v>13</v>
      </c>
      <c r="N29" s="1" t="n">
        <f aca="false">IF(J27*0.3&gt;10000000,10000000,J27*0.3)</f>
        <v>0</v>
      </c>
    </row>
    <row r="30" customFormat="false" ht="19.5" hidden="false" customHeight="true" outlineLevel="0" collapsed="false">
      <c r="B30" s="9"/>
      <c r="C30" s="9"/>
      <c r="D30" s="9"/>
      <c r="E30" s="6" t="s">
        <v>46</v>
      </c>
      <c r="F30" s="5" t="s">
        <v>45</v>
      </c>
      <c r="G30" s="5"/>
      <c r="H30" s="5"/>
      <c r="I30" s="57" t="s">
        <v>47</v>
      </c>
      <c r="J30" s="57"/>
      <c r="K30" s="57"/>
    </row>
    <row r="31" customFormat="false" ht="4.5" hidden="false" customHeight="true" outlineLevel="0" collapsed="false">
      <c r="B31" s="58"/>
      <c r="C31" s="58"/>
      <c r="D31" s="58"/>
      <c r="E31" s="59"/>
      <c r="F31" s="59"/>
      <c r="G31" s="59"/>
      <c r="H31" s="59"/>
      <c r="I31" s="60"/>
      <c r="J31" s="59"/>
      <c r="K31" s="61"/>
    </row>
    <row r="32" customFormat="false" ht="16.5" hidden="false" customHeight="true" outlineLevel="0" collapsed="false">
      <c r="B32" s="1" t="s">
        <v>48</v>
      </c>
    </row>
    <row r="33" customFormat="false" ht="24" hidden="false" customHeight="true" outlineLevel="0" collapsed="false"/>
    <row r="37" customFormat="false" ht="18" hidden="false" customHeight="true" outlineLevel="0" collapsed="false"/>
    <row r="38" customFormat="false" ht="18" hidden="false" customHeight="true" outlineLevel="0" collapsed="false"/>
    <row r="39" customFormat="false" ht="18" hidden="false" customHeight="true" outlineLevel="0" collapsed="false"/>
    <row r="40" customFormat="false" ht="18" hidden="false" customHeight="true" outlineLevel="0" collapsed="false"/>
    <row r="41" customFormat="false" ht="18" hidden="false" customHeight="true" outlineLevel="0" collapsed="false"/>
    <row r="42" customFormat="false" ht="18" hidden="false" customHeight="true" outlineLevel="0" collapsed="false"/>
    <row r="43" customFormat="false" ht="18" hidden="false" customHeight="true" outlineLevel="0" collapsed="false"/>
    <row r="44" customFormat="false" ht="18" hidden="false" customHeight="true" outlineLevel="0" collapsed="false"/>
    <row r="45" customFormat="false" ht="18" hidden="false" customHeight="true" outlineLevel="0" collapsed="false"/>
    <row r="46" customFormat="false" ht="18" hidden="false" customHeight="true" outlineLevel="0" collapsed="false"/>
    <row r="47" customFormat="false" ht="18" hidden="false" customHeight="true" outlineLevel="0" collapsed="false"/>
    <row r="48" customFormat="false" ht="18" hidden="false" customHeight="true" outlineLevel="0" collapsed="false"/>
    <row r="49" customFormat="false" ht="18" hidden="false" customHeight="true" outlineLevel="0" collapsed="false"/>
    <row r="50" customFormat="false" ht="18" hidden="false" customHeight="true" outlineLevel="0" collapsed="false"/>
    <row r="51" customFormat="false" ht="18" hidden="false" customHeight="true" outlineLevel="0" collapsed="false"/>
    <row r="52" customFormat="false" ht="18" hidden="false" customHeight="true" outlineLevel="0" collapsed="false"/>
    <row r="53" customFormat="false" ht="18" hidden="false" customHeight="true" outlineLevel="0" collapsed="false"/>
    <row r="54" customFormat="false" ht="18" hidden="false" customHeight="true" outlineLevel="0" collapsed="false"/>
    <row r="55" customFormat="false" ht="18" hidden="false" customHeight="true" outlineLevel="0" collapsed="false"/>
    <row r="56" customFormat="false" ht="18" hidden="false" customHeight="true" outlineLevel="0" collapsed="false"/>
    <row r="57" customFormat="false" ht="18" hidden="false" customHeight="true" outlineLevel="0" collapsed="false"/>
    <row r="58" customFormat="false" ht="18" hidden="false" customHeight="true" outlineLevel="0" collapsed="false"/>
    <row r="59" customFormat="false" ht="18" hidden="false" customHeight="true" outlineLevel="0" collapsed="false"/>
    <row r="60" customFormat="false" ht="18" hidden="false" customHeight="true" outlineLevel="0" collapsed="false"/>
    <row r="61" customFormat="false" ht="18" hidden="false" customHeight="true" outlineLevel="0" collapsed="false"/>
    <row r="62" customFormat="false" ht="18" hidden="false" customHeight="true" outlineLevel="0" collapsed="false"/>
    <row r="63" customFormat="false" ht="18" hidden="false" customHeight="true" outlineLevel="0" collapsed="false"/>
    <row r="64" customFormat="false" ht="18" hidden="false" customHeight="true" outlineLevel="0" collapsed="false"/>
    <row r="65" customFormat="false" ht="18" hidden="false" customHeight="true" outlineLevel="0" collapsed="false"/>
    <row r="66" customFormat="false" ht="18" hidden="false" customHeight="true" outlineLevel="0" collapsed="false"/>
    <row r="67" customFormat="false" ht="18" hidden="false" customHeight="true" outlineLevel="0" collapsed="false"/>
    <row r="68" customFormat="false" ht="18" hidden="false" customHeight="true" outlineLevel="0" collapsed="false"/>
    <row r="69" customFormat="false" ht="18" hidden="false" customHeight="true" outlineLevel="0" collapsed="false"/>
  </sheetData>
  <mergeCells count="76">
    <mergeCell ref="B3:D3"/>
    <mergeCell ref="E3:G3"/>
    <mergeCell ref="H3:I3"/>
    <mergeCell ref="J3:K3"/>
    <mergeCell ref="B4:D4"/>
    <mergeCell ref="E4:K4"/>
    <mergeCell ref="B5:D6"/>
    <mergeCell ref="E5:G5"/>
    <mergeCell ref="H5:J5"/>
    <mergeCell ref="K5:K6"/>
    <mergeCell ref="E6:F6"/>
    <mergeCell ref="H6:I6"/>
    <mergeCell ref="C7:D7"/>
    <mergeCell ref="E7:F7"/>
    <mergeCell ref="H7:I7"/>
    <mergeCell ref="C8:D8"/>
    <mergeCell ref="E8:F8"/>
    <mergeCell ref="H8:I8"/>
    <mergeCell ref="C9:D9"/>
    <mergeCell ref="E9:F9"/>
    <mergeCell ref="H9:I9"/>
    <mergeCell ref="C10:J10"/>
    <mergeCell ref="C11:C13"/>
    <mergeCell ref="E11:F11"/>
    <mergeCell ref="H11:I11"/>
    <mergeCell ref="E12:F12"/>
    <mergeCell ref="H12:I12"/>
    <mergeCell ref="D13:J13"/>
    <mergeCell ref="B14:D28"/>
    <mergeCell ref="E14:F14"/>
    <mergeCell ref="G14:H14"/>
    <mergeCell ref="I14:J14"/>
    <mergeCell ref="E15:F15"/>
    <mergeCell ref="G15:H15"/>
    <mergeCell ref="I15:J15"/>
    <mergeCell ref="E16:F16"/>
    <mergeCell ref="H16:I16"/>
    <mergeCell ref="J16:K16"/>
    <mergeCell ref="E17:F17"/>
    <mergeCell ref="H17:I17"/>
    <mergeCell ref="J17:K17"/>
    <mergeCell ref="E18:F18"/>
    <mergeCell ref="H18:I18"/>
    <mergeCell ref="J18:K18"/>
    <mergeCell ref="E19:F19"/>
    <mergeCell ref="H19:I19"/>
    <mergeCell ref="J19:K19"/>
    <mergeCell ref="E20:F20"/>
    <mergeCell ref="H20:I20"/>
    <mergeCell ref="J20:K20"/>
    <mergeCell ref="E21:F21"/>
    <mergeCell ref="H21:I21"/>
    <mergeCell ref="J21:K21"/>
    <mergeCell ref="E22:F22"/>
    <mergeCell ref="H22:I22"/>
    <mergeCell ref="J22:K22"/>
    <mergeCell ref="E23:F23"/>
    <mergeCell ref="H23:I23"/>
    <mergeCell ref="J23:K23"/>
    <mergeCell ref="E24:F24"/>
    <mergeCell ref="H24:I24"/>
    <mergeCell ref="J24:K24"/>
    <mergeCell ref="E25:F25"/>
    <mergeCell ref="H25:I25"/>
    <mergeCell ref="J25:K25"/>
    <mergeCell ref="E26:F26"/>
    <mergeCell ref="H26:I26"/>
    <mergeCell ref="J26:K26"/>
    <mergeCell ref="E27:I27"/>
    <mergeCell ref="J27:K27"/>
    <mergeCell ref="E28:I28"/>
    <mergeCell ref="J28:K28"/>
    <mergeCell ref="B29:D30"/>
    <mergeCell ref="F29:H29"/>
    <mergeCell ref="F30:H30"/>
    <mergeCell ref="I30:K30"/>
  </mergeCells>
  <dataValidations count="3">
    <dataValidation allowBlank="true" errorStyle="stop" operator="between" showDropDown="false" showErrorMessage="true" showInputMessage="true" sqref="E3:G3" type="list">
      <formula1>$M$3:$M$4</formula1>
      <formula2>0</formula2>
    </dataValidation>
    <dataValidation allowBlank="true" errorStyle="stop" operator="between" showDropDown="false" showErrorMessage="true" showInputMessage="true" sqref="J3:K3" type="list">
      <formula1>$N$3:$N$5</formula1>
      <formula2>0</formula2>
    </dataValidation>
    <dataValidation allowBlank="true" errorStyle="stop" operator="between" showDropDown="false" showErrorMessage="true" showInputMessage="true" sqref="K10 K13" type="list">
      <formula1>$M$10:$M$11</formula1>
      <formula2>0</formula2>
    </dataValidation>
  </dataValidations>
  <printOptions headings="false" gridLines="false" gridLinesSet="true" horizontalCentered="false" verticalCentered="false"/>
  <pageMargins left="0.708333333333333" right="0.708333333333333" top="0.747916666666667" bottom="0.747916666666667" header="0.511811023622047" footer="0.511811023622047"/>
  <pageSetup paperSize="9" scale="100" fitToWidth="1" fitToHeight="0" pageOrder="downThenOver" orientation="portrait" blackAndWhite="false" draft="false" cellComments="none" horizontalDpi="300" verticalDpi="300" copies="1"/>
  <headerFooter differentFirst="false" differentOddEven="false">
    <oddHeader/>
    <oddFooter/>
  </headerFooter>
  <rowBreaks count="1" manualBreakCount="1">
    <brk id="37" man="true" max="16383" min="0"/>
  </rowBreaks>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O32"/>
  <sheetViews>
    <sheetView showFormulas="false" showGridLines="true" showRowColHeaders="true" showZeros="true" rightToLeft="false" tabSelected="false" showOutlineSymbols="true" defaultGridColor="true" view="pageBreakPreview" topLeftCell="A1" colorId="64" zoomScale="70" zoomScaleNormal="85" zoomScalePageLayoutView="70" workbookViewId="0">
      <selection pane="topLeft" activeCell="L10" activeCellId="0" sqref="L10"/>
    </sheetView>
  </sheetViews>
  <sheetFormatPr defaultColWidth="8.45703125" defaultRowHeight="12.75" zeroHeight="false" outlineLevelRow="0" outlineLevelCol="0"/>
  <cols>
    <col collapsed="false" customWidth="true" hidden="false" outlineLevel="0" max="1" min="1" style="0" width="9.82"/>
    <col collapsed="false" customWidth="true" hidden="false" outlineLevel="0" max="2" min="2" style="0" width="4.45"/>
    <col collapsed="false" customWidth="true" hidden="false" outlineLevel="0" max="3" min="3" style="0" width="24.27"/>
    <col collapsed="false" customWidth="true" hidden="false" outlineLevel="0" max="4" min="4" style="0" width="11.46"/>
    <col collapsed="false" customWidth="true" hidden="false" outlineLevel="0" max="5" min="5" style="0" width="6.91"/>
    <col collapsed="false" customWidth="true" hidden="false" outlineLevel="0" max="6" min="6" style="0" width="3.45"/>
    <col collapsed="false" customWidth="true" hidden="false" outlineLevel="0" max="7" min="7" style="0" width="4.45"/>
    <col collapsed="false" customWidth="true" hidden="false" outlineLevel="0" max="8" min="8" style="0" width="24.27"/>
    <col collapsed="false" customWidth="true" hidden="false" outlineLevel="0" max="9" min="9" style="0" width="11.46"/>
    <col collapsed="false" customWidth="true" hidden="false" outlineLevel="0" max="10" min="10" style="0" width="6.91"/>
    <col collapsed="false" customWidth="true" hidden="false" outlineLevel="0" max="11" min="11" style="0" width="3.09"/>
    <col collapsed="false" customWidth="true" hidden="false" outlineLevel="0" max="12" min="12" style="0" width="11.54"/>
    <col collapsed="false" customWidth="true" hidden="true" outlineLevel="0" max="15" min="13" style="0" width="11.54"/>
    <col collapsed="false" customWidth="true" hidden="false" outlineLevel="0" max="27" min="16" style="0" width="11.54"/>
  </cols>
  <sheetData>
    <row r="1" customFormat="false" ht="21" hidden="false" customHeight="true" outlineLevel="0" collapsed="false"/>
    <row r="2" customFormat="false" ht="22.5" hidden="false" customHeight="true" outlineLevel="0" collapsed="false">
      <c r="A2" s="62" t="s">
        <v>49</v>
      </c>
    </row>
    <row r="3" customFormat="false" ht="28.5" hidden="false" customHeight="true" outlineLevel="0" collapsed="false">
      <c r="A3" s="63"/>
      <c r="B3" s="64" t="s">
        <v>50</v>
      </c>
      <c r="C3" s="64"/>
      <c r="D3" s="64"/>
      <c r="E3" s="64"/>
      <c r="F3" s="64"/>
      <c r="G3" s="65" t="s">
        <v>51</v>
      </c>
      <c r="H3" s="65"/>
      <c r="I3" s="65"/>
      <c r="J3" s="65"/>
      <c r="K3" s="65"/>
    </row>
    <row r="4" customFormat="false" ht="28.5" hidden="false" customHeight="true" outlineLevel="0" collapsed="false">
      <c r="A4" s="66" t="s">
        <v>52</v>
      </c>
      <c r="B4" s="67"/>
      <c r="C4" s="67"/>
      <c r="D4" s="67"/>
      <c r="E4" s="67"/>
      <c r="F4" s="67"/>
      <c r="G4" s="68"/>
      <c r="H4" s="68"/>
      <c r="I4" s="68"/>
      <c r="J4" s="68"/>
      <c r="K4" s="68"/>
    </row>
    <row r="5" customFormat="false" ht="21.75" hidden="false" customHeight="true" outlineLevel="0" collapsed="false">
      <c r="A5" s="69" t="s">
        <v>53</v>
      </c>
      <c r="B5" s="70"/>
      <c r="F5" s="71"/>
      <c r="G5" s="70"/>
      <c r="K5" s="72"/>
    </row>
    <row r="6" customFormat="false" ht="21.75" hidden="false" customHeight="true" outlineLevel="0" collapsed="false">
      <c r="A6" s="69"/>
      <c r="B6" s="70" t="s">
        <v>54</v>
      </c>
      <c r="D6" s="73"/>
      <c r="E6" s="74" t="s">
        <v>55</v>
      </c>
      <c r="F6" s="71"/>
      <c r="G6" s="70" t="s">
        <v>54</v>
      </c>
      <c r="I6" s="75" t="n">
        <f aca="false">D6</f>
        <v>0</v>
      </c>
      <c r="J6" s="74" t="s">
        <v>55</v>
      </c>
      <c r="K6" s="72"/>
    </row>
    <row r="7" customFormat="false" ht="21.75" hidden="false" customHeight="true" outlineLevel="0" collapsed="false">
      <c r="A7" s="69"/>
      <c r="B7" s="70"/>
      <c r="F7" s="71"/>
      <c r="G7" s="70"/>
      <c r="K7" s="72"/>
    </row>
    <row r="8" customFormat="false" ht="21.75" hidden="false" customHeight="true" outlineLevel="0" collapsed="false">
      <c r="A8" s="69"/>
      <c r="B8" s="70" t="s">
        <v>56</v>
      </c>
      <c r="D8" s="73"/>
      <c r="E8" s="74" t="s">
        <v>17</v>
      </c>
      <c r="F8" s="71"/>
      <c r="G8" s="70" t="s">
        <v>56</v>
      </c>
      <c r="I8" s="73"/>
      <c r="J8" s="74" t="s">
        <v>17</v>
      </c>
      <c r="K8" s="72"/>
    </row>
    <row r="9" customFormat="false" ht="21.75" hidden="false" customHeight="true" outlineLevel="0" collapsed="false">
      <c r="A9" s="69"/>
      <c r="B9" s="70"/>
      <c r="F9" s="71"/>
      <c r="G9" s="70"/>
      <c r="K9" s="72"/>
    </row>
    <row r="10" customFormat="false" ht="180" hidden="false" customHeight="true" outlineLevel="0" collapsed="false">
      <c r="A10" s="69"/>
      <c r="B10" s="70"/>
      <c r="C10" s="76" t="s">
        <v>57</v>
      </c>
      <c r="D10" s="76"/>
      <c r="E10" s="76"/>
      <c r="F10" s="71"/>
      <c r="G10" s="70"/>
      <c r="H10" s="76" t="s">
        <v>57</v>
      </c>
      <c r="I10" s="76"/>
      <c r="J10" s="76"/>
      <c r="K10" s="72"/>
    </row>
    <row r="11" customFormat="false" ht="21.75" hidden="false" customHeight="true" outlineLevel="0" collapsed="false">
      <c r="A11" s="69"/>
      <c r="B11" s="70"/>
      <c r="F11" s="71"/>
      <c r="G11" s="70"/>
      <c r="K11" s="72"/>
    </row>
    <row r="12" customFormat="false" ht="21.75" hidden="false" customHeight="true" outlineLevel="0" collapsed="false">
      <c r="A12" s="69"/>
      <c r="B12" s="70" t="s">
        <v>58</v>
      </c>
      <c r="D12" s="77" t="n">
        <f aca="false">D6*D8</f>
        <v>0</v>
      </c>
      <c r="E12" s="74" t="s">
        <v>17</v>
      </c>
      <c r="F12" s="71"/>
      <c r="G12" s="70" t="s">
        <v>58</v>
      </c>
      <c r="I12" s="77" t="n">
        <f aca="false">I6*I8</f>
        <v>0</v>
      </c>
      <c r="J12" s="74" t="s">
        <v>17</v>
      </c>
      <c r="K12" s="72"/>
    </row>
    <row r="13" customFormat="false" ht="21.75" hidden="false" customHeight="true" outlineLevel="0" collapsed="false">
      <c r="A13" s="69"/>
      <c r="B13" s="78"/>
      <c r="C13" s="79"/>
      <c r="D13" s="79"/>
      <c r="E13" s="79"/>
      <c r="F13" s="80"/>
      <c r="G13" s="78"/>
      <c r="H13" s="79"/>
      <c r="I13" s="79"/>
      <c r="J13" s="79"/>
      <c r="K13" s="81"/>
    </row>
    <row r="14" customFormat="false" ht="21.75" hidden="false" customHeight="true" outlineLevel="0" collapsed="false">
      <c r="A14" s="69"/>
      <c r="B14" s="82"/>
      <c r="C14" s="83"/>
      <c r="D14" s="83"/>
      <c r="E14" s="83"/>
      <c r="F14" s="83"/>
      <c r="G14" s="83"/>
      <c r="H14" s="83"/>
      <c r="I14" s="83"/>
      <c r="J14" s="83"/>
      <c r="K14" s="84"/>
    </row>
    <row r="15" customFormat="false" ht="21.75" hidden="false" customHeight="true" outlineLevel="0" collapsed="false">
      <c r="A15" s="69"/>
      <c r="B15" s="70" t="s">
        <v>59</v>
      </c>
      <c r="D15" s="85" t="str">
        <f aca="false">"( "&amp;D12&amp;E12&amp;" － "&amp;I12&amp;J12&amp;" )"&amp;" ／ "&amp;I12&amp;J12&amp;" ＝ "</f>
        <v>( 0分 － 0分 ) ／ 0分 ＝ </v>
      </c>
      <c r="E15" s="85"/>
      <c r="F15" s="85"/>
      <c r="G15" s="85"/>
      <c r="H15" s="85"/>
      <c r="I15" s="86" t="e">
        <f aca="false">(D12-I12)/D12</f>
        <v>#DIV/0!</v>
      </c>
      <c r="J15" s="74"/>
      <c r="K15" s="72"/>
    </row>
    <row r="16" customFormat="false" ht="21.75" hidden="false" customHeight="true" outlineLevel="0" collapsed="false">
      <c r="A16" s="69"/>
      <c r="B16" s="87"/>
      <c r="C16" s="88"/>
      <c r="D16" s="88"/>
      <c r="E16" s="88"/>
      <c r="F16" s="88"/>
      <c r="G16" s="88"/>
      <c r="H16" s="88"/>
      <c r="I16" s="88"/>
      <c r="J16" s="88"/>
      <c r="K16" s="89"/>
    </row>
    <row r="17" customFormat="false" ht="21.75" hidden="false" customHeight="true" outlineLevel="0" collapsed="false">
      <c r="A17" s="90" t="s">
        <v>18</v>
      </c>
      <c r="B17" s="91"/>
      <c r="C17" s="92"/>
      <c r="D17" s="92"/>
      <c r="E17" s="92"/>
      <c r="F17" s="93"/>
      <c r="G17" s="91"/>
      <c r="H17" s="92"/>
      <c r="I17" s="92"/>
      <c r="J17" s="92"/>
      <c r="K17" s="94"/>
    </row>
    <row r="18" customFormat="false" ht="21.75" hidden="false" customHeight="true" outlineLevel="0" collapsed="false">
      <c r="A18" s="90"/>
      <c r="B18" s="70" t="s">
        <v>60</v>
      </c>
      <c r="D18" s="73"/>
      <c r="E18" s="74" t="s">
        <v>61</v>
      </c>
      <c r="F18" s="71"/>
      <c r="G18" s="70" t="s">
        <v>60</v>
      </c>
      <c r="I18" s="73"/>
      <c r="J18" s="74" t="s">
        <v>61</v>
      </c>
      <c r="K18" s="72"/>
    </row>
    <row r="19" customFormat="false" ht="21.75" hidden="false" customHeight="true" outlineLevel="0" collapsed="false">
      <c r="A19" s="90"/>
      <c r="B19" s="70"/>
      <c r="F19" s="71"/>
      <c r="G19" s="70"/>
      <c r="K19" s="72"/>
    </row>
    <row r="20" customFormat="false" ht="21.75" hidden="false" customHeight="true" outlineLevel="0" collapsed="false">
      <c r="A20" s="90"/>
      <c r="B20" s="70" t="s">
        <v>62</v>
      </c>
      <c r="D20" s="77" t="n">
        <f aca="false">D12*D18/60</f>
        <v>0</v>
      </c>
      <c r="E20" s="74" t="s">
        <v>61</v>
      </c>
      <c r="F20" s="71"/>
      <c r="G20" s="70" t="s">
        <v>62</v>
      </c>
      <c r="I20" s="77" t="n">
        <f aca="false">I12*I18/60</f>
        <v>0</v>
      </c>
      <c r="J20" s="74" t="s">
        <v>61</v>
      </c>
      <c r="K20" s="72"/>
    </row>
    <row r="21" customFormat="false" ht="21.75" hidden="false" customHeight="true" outlineLevel="0" collapsed="false">
      <c r="A21" s="90"/>
      <c r="B21" s="70"/>
      <c r="F21" s="71"/>
      <c r="G21" s="70"/>
      <c r="K21" s="72"/>
    </row>
    <row r="22" customFormat="false" ht="21.75" hidden="false" customHeight="true" outlineLevel="0" collapsed="false">
      <c r="A22" s="90"/>
      <c r="B22" s="70" t="s">
        <v>63</v>
      </c>
      <c r="D22" s="77" t="n">
        <f aca="false">D20*20*12/1000</f>
        <v>0</v>
      </c>
      <c r="E22" s="74" t="s">
        <v>64</v>
      </c>
      <c r="F22" s="71"/>
      <c r="G22" s="70" t="s">
        <v>63</v>
      </c>
      <c r="I22" s="77" t="n">
        <f aca="false">I20*20*12/1000</f>
        <v>0</v>
      </c>
      <c r="J22" s="74" t="s">
        <v>64</v>
      </c>
      <c r="K22" s="72"/>
      <c r="M22" s="95" t="s">
        <v>65</v>
      </c>
      <c r="N22" s="95" t="s">
        <v>66</v>
      </c>
      <c r="O22" s="96" t="s">
        <v>67</v>
      </c>
    </row>
    <row r="23" customFormat="false" ht="21.75" hidden="false" customHeight="true" outlineLevel="0" collapsed="false">
      <c r="A23" s="90"/>
      <c r="B23" s="70"/>
      <c r="F23" s="71"/>
      <c r="G23" s="70"/>
      <c r="K23" s="72"/>
      <c r="M23" s="95" t="n">
        <v>9.76</v>
      </c>
      <c r="N23" s="95" t="n">
        <v>0.453</v>
      </c>
      <c r="O23" s="95" t="n">
        <v>0.0258</v>
      </c>
    </row>
    <row r="24" customFormat="false" ht="21.75" hidden="false" customHeight="true" outlineLevel="0" collapsed="false">
      <c r="A24" s="90"/>
      <c r="B24" s="97" t="s">
        <v>68</v>
      </c>
      <c r="C24" s="97"/>
      <c r="D24" s="77" t="n">
        <f aca="false">ROUNDDOWN(D22*$M23*$O23,0)</f>
        <v>0</v>
      </c>
      <c r="E24" s="74" t="s">
        <v>19</v>
      </c>
      <c r="F24" s="71"/>
      <c r="G24" s="97" t="s">
        <v>68</v>
      </c>
      <c r="H24" s="97"/>
      <c r="I24" s="77" t="n">
        <f aca="false">ROUNDDOWN(I22*$M23*$O23,0)</f>
        <v>0</v>
      </c>
      <c r="J24" s="74" t="s">
        <v>19</v>
      </c>
      <c r="K24" s="72"/>
    </row>
    <row r="25" customFormat="false" ht="21.75" hidden="false" customHeight="true" outlineLevel="0" collapsed="false">
      <c r="A25" s="90"/>
      <c r="B25" s="70"/>
      <c r="F25" s="71"/>
      <c r="G25" s="70"/>
      <c r="K25" s="72"/>
    </row>
    <row r="26" customFormat="false" ht="21.75" hidden="false" customHeight="true" outlineLevel="0" collapsed="false">
      <c r="A26" s="90"/>
      <c r="B26" s="97" t="s">
        <v>69</v>
      </c>
      <c r="C26" s="97"/>
      <c r="D26" s="77" t="n">
        <f aca="false">ROUNDDOWN(D22*N23,0)</f>
        <v>0</v>
      </c>
      <c r="E26" s="74" t="s">
        <v>19</v>
      </c>
      <c r="F26" s="71"/>
      <c r="G26" s="97" t="s">
        <v>69</v>
      </c>
      <c r="H26" s="97"/>
      <c r="I26" s="77" t="n">
        <f aca="false">ROUNDDOWN(I22*N23,0)</f>
        <v>0</v>
      </c>
      <c r="J26" s="74" t="s">
        <v>19</v>
      </c>
      <c r="K26" s="72"/>
    </row>
    <row r="27" customFormat="false" ht="21.75" hidden="false" customHeight="true" outlineLevel="0" collapsed="false">
      <c r="A27" s="90"/>
      <c r="B27" s="78"/>
      <c r="C27" s="79"/>
      <c r="D27" s="79"/>
      <c r="E27" s="79"/>
      <c r="F27" s="80"/>
      <c r="G27" s="78"/>
      <c r="H27" s="79"/>
      <c r="I27" s="79"/>
      <c r="J27" s="79"/>
      <c r="K27" s="81"/>
    </row>
    <row r="28" customFormat="false" ht="21.75" hidden="false" customHeight="true" outlineLevel="0" collapsed="false">
      <c r="A28" s="90"/>
      <c r="B28" s="82"/>
      <c r="C28" s="83"/>
      <c r="D28" s="83"/>
      <c r="E28" s="83"/>
      <c r="F28" s="83"/>
      <c r="G28" s="83"/>
      <c r="H28" s="83"/>
      <c r="I28" s="83"/>
      <c r="J28" s="83"/>
      <c r="K28" s="84"/>
    </row>
    <row r="29" customFormat="false" ht="21.75" hidden="false" customHeight="true" outlineLevel="0" collapsed="false">
      <c r="A29" s="90"/>
      <c r="B29" s="70" t="s">
        <v>70</v>
      </c>
      <c r="D29" s="85" t="str">
        <f aca="false">"( "&amp;D24&amp;E24&amp;" － "&amp;I24&amp;J24&amp;" )"&amp;" ／ "&amp;I24&amp;J24&amp;" ＝ "</f>
        <v>( 0kl － 0kl ) ／ 0kl ＝ </v>
      </c>
      <c r="E29" s="85"/>
      <c r="F29" s="85"/>
      <c r="G29" s="85"/>
      <c r="H29" s="85"/>
      <c r="I29" s="86" t="e">
        <f aca="false">(D24-I24)/D24</f>
        <v>#DIV/0!</v>
      </c>
      <c r="J29" s="74"/>
      <c r="K29" s="72"/>
    </row>
    <row r="30" customFormat="false" ht="21.75" hidden="false" customHeight="true" outlineLevel="0" collapsed="false">
      <c r="A30" s="90"/>
      <c r="B30" s="70"/>
      <c r="D30" s="98"/>
      <c r="E30" s="98"/>
      <c r="F30" s="98"/>
      <c r="G30" s="98"/>
      <c r="H30" s="98"/>
      <c r="I30" s="99"/>
      <c r="J30" s="88"/>
      <c r="K30" s="72"/>
    </row>
    <row r="31" customFormat="false" ht="21.75" hidden="false" customHeight="true" outlineLevel="0" collapsed="false">
      <c r="A31" s="90"/>
      <c r="B31" s="70" t="s">
        <v>71</v>
      </c>
      <c r="D31" s="85" t="str">
        <f aca="false">"( "&amp;D26&amp;E26&amp;" － "&amp;I26&amp;J26&amp;" )"&amp;" ／ "&amp;I26&amp;J26&amp;" ＝ "</f>
        <v>( 0kl － 0kl ) ／ 0kl ＝ </v>
      </c>
      <c r="E31" s="85"/>
      <c r="F31" s="85"/>
      <c r="G31" s="85"/>
      <c r="H31" s="85"/>
      <c r="I31" s="86" t="e">
        <f aca="false">(D26-I26)/D26</f>
        <v>#DIV/0!</v>
      </c>
      <c r="J31" s="74"/>
      <c r="K31" s="72"/>
    </row>
    <row r="32" customFormat="false" ht="21.75" hidden="false" customHeight="true" outlineLevel="0" collapsed="false">
      <c r="A32" s="90"/>
      <c r="B32" s="87"/>
      <c r="C32" s="88"/>
      <c r="D32" s="88"/>
      <c r="E32" s="88"/>
      <c r="F32" s="88"/>
      <c r="G32" s="88"/>
      <c r="H32" s="88"/>
      <c r="I32" s="88"/>
      <c r="J32" s="88"/>
      <c r="K32" s="89"/>
    </row>
  </sheetData>
  <mergeCells count="15">
    <mergeCell ref="B3:F3"/>
    <mergeCell ref="G3:K3"/>
    <mergeCell ref="B4:F4"/>
    <mergeCell ref="G4:K4"/>
    <mergeCell ref="A5:A16"/>
    <mergeCell ref="C10:E10"/>
    <mergeCell ref="H10:J10"/>
    <mergeCell ref="D15:H15"/>
    <mergeCell ref="A17:A32"/>
    <mergeCell ref="B24:C24"/>
    <mergeCell ref="G24:H24"/>
    <mergeCell ref="B26:C26"/>
    <mergeCell ref="G26:H26"/>
    <mergeCell ref="D29:H29"/>
    <mergeCell ref="D31:H31"/>
  </mergeCells>
  <printOptions headings="false" gridLines="false" gridLinesSet="true" horizontalCentered="false" verticalCentered="false"/>
  <pageMargins left="0.7" right="0.7" top="0.75" bottom="0.75" header="0.511811023622047" footer="0.511811023622047"/>
  <pageSetup paperSize="9" scale="80" fitToWidth="1" fitToHeight="1" pageOrder="downThenOver" orientation="portrait" blackAndWhite="false" draft="false" cellComments="none" horizontalDpi="300" verticalDpi="300" copies="1"/>
  <headerFooter differentFirst="false" differentOddEven="false">
    <oddHeader/>
    <oddFooter/>
  </headerFooter>
  <colBreaks count="1" manualBreakCount="1">
    <brk id="11" man="true" max="65535" min="0"/>
  </colBreaks>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S30"/>
  <sheetViews>
    <sheetView showFormulas="false" showGridLines="true" showRowColHeaders="true" showZeros="true" rightToLeft="false" tabSelected="false" showOutlineSymbols="true" defaultGridColor="true" view="pageBreakPreview" topLeftCell="I1" colorId="64" zoomScale="70" zoomScaleNormal="40" zoomScalePageLayoutView="70" workbookViewId="0">
      <selection pane="topLeft" activeCell="K3" activeCellId="0" sqref="K3"/>
    </sheetView>
  </sheetViews>
  <sheetFormatPr defaultColWidth="8.45703125" defaultRowHeight="30" zeroHeight="false" outlineLevelRow="0" outlineLevelCol="0"/>
  <cols>
    <col collapsed="false" customWidth="true" hidden="false" outlineLevel="0" max="1" min="1" style="0" width="5.45"/>
    <col collapsed="false" customWidth="true" hidden="false" outlineLevel="0" max="2" min="2" style="0" width="32.63"/>
    <col collapsed="false" customWidth="true" hidden="false" outlineLevel="0" max="3" min="3" style="0" width="12.27"/>
    <col collapsed="false" customWidth="true" hidden="true" outlineLevel="0" max="4" min="4" style="0" width="9.36"/>
    <col collapsed="false" customWidth="true" hidden="true" outlineLevel="0" max="5" min="5" style="0" width="12.46"/>
    <col collapsed="false" customWidth="true" hidden="true" outlineLevel="0" max="6" min="6" style="0" width="17.09"/>
    <col collapsed="false" customWidth="true" hidden="false" outlineLevel="0" max="19" min="7" style="0" width="15.64"/>
  </cols>
  <sheetData>
    <row r="1" customFormat="false" ht="30" hidden="false" customHeight="true" outlineLevel="0" collapsed="false">
      <c r="A1" s="100" t="s">
        <v>72</v>
      </c>
      <c r="B1" s="100"/>
      <c r="C1" s="101" t="s">
        <v>50</v>
      </c>
      <c r="D1" s="101"/>
      <c r="E1" s="101"/>
      <c r="F1" s="101"/>
      <c r="G1" s="101"/>
      <c r="H1" s="101"/>
      <c r="I1" s="101"/>
      <c r="J1" s="101"/>
      <c r="K1" s="101"/>
      <c r="L1" s="101"/>
      <c r="M1" s="101"/>
      <c r="N1" s="101"/>
      <c r="O1" s="101"/>
      <c r="P1" s="101"/>
      <c r="Q1" s="101"/>
      <c r="R1" s="101"/>
      <c r="S1" s="101"/>
    </row>
    <row r="2" customFormat="false" ht="30" hidden="false" customHeight="true" outlineLevel="0" collapsed="false">
      <c r="A2" s="100"/>
      <c r="B2" s="100"/>
      <c r="C2" s="102" t="s">
        <v>15</v>
      </c>
      <c r="D2" s="103" t="s">
        <v>73</v>
      </c>
      <c r="E2" s="104" t="s">
        <v>74</v>
      </c>
      <c r="F2" s="105" t="s">
        <v>75</v>
      </c>
      <c r="G2" s="106" t="s">
        <v>76</v>
      </c>
      <c r="H2" s="107" t="s">
        <v>77</v>
      </c>
      <c r="I2" s="107" t="s">
        <v>78</v>
      </c>
      <c r="J2" s="107" t="s">
        <v>79</v>
      </c>
      <c r="K2" s="107" t="s">
        <v>80</v>
      </c>
      <c r="L2" s="107" t="s">
        <v>81</v>
      </c>
      <c r="M2" s="107" t="s">
        <v>82</v>
      </c>
      <c r="N2" s="107" t="s">
        <v>83</v>
      </c>
      <c r="O2" s="107" t="s">
        <v>84</v>
      </c>
      <c r="P2" s="107" t="s">
        <v>85</v>
      </c>
      <c r="Q2" s="107" t="s">
        <v>86</v>
      </c>
      <c r="R2" s="108" t="s">
        <v>87</v>
      </c>
      <c r="S2" s="109" t="s">
        <v>34</v>
      </c>
    </row>
    <row r="3" customFormat="false" ht="30" hidden="false" customHeight="true" outlineLevel="0" collapsed="false">
      <c r="A3" s="110" t="s">
        <v>88</v>
      </c>
      <c r="B3" s="111" t="s">
        <v>88</v>
      </c>
      <c r="C3" s="112" t="s">
        <v>64</v>
      </c>
      <c r="D3" s="113" t="n">
        <v>50</v>
      </c>
      <c r="E3" s="114" t="n">
        <f aca="false">D3</f>
        <v>50</v>
      </c>
      <c r="F3" s="115" t="n">
        <f aca="false">ROUNDDOWN(D3*E3,0)</f>
        <v>2500</v>
      </c>
      <c r="G3" s="116" t="n">
        <f aca="false">2設備投資効果!$D$20*20</f>
        <v>0</v>
      </c>
      <c r="H3" s="117" t="n">
        <f aca="false">2設備投資効果!$D$20*20</f>
        <v>0</v>
      </c>
      <c r="I3" s="117" t="n">
        <f aca="false">2設備投資効果!$D$20*20</f>
        <v>0</v>
      </c>
      <c r="J3" s="117" t="n">
        <f aca="false">2設備投資効果!$D$20*20</f>
        <v>0</v>
      </c>
      <c r="K3" s="117" t="n">
        <f aca="false">2設備投資効果!$D$20*20</f>
        <v>0</v>
      </c>
      <c r="L3" s="117" t="n">
        <f aca="false">2設備投資効果!$D$20*20</f>
        <v>0</v>
      </c>
      <c r="M3" s="117" t="n">
        <f aca="false">2設備投資効果!$D$20*20</f>
        <v>0</v>
      </c>
      <c r="N3" s="117" t="n">
        <f aca="false">2設備投資効果!$D$20*20</f>
        <v>0</v>
      </c>
      <c r="O3" s="117" t="n">
        <f aca="false">2設備投資効果!$D$20*20</f>
        <v>0</v>
      </c>
      <c r="P3" s="117" t="n">
        <f aca="false">2設備投資効果!$D$20*20</f>
        <v>0</v>
      </c>
      <c r="Q3" s="117" t="n">
        <f aca="false">2設備投資効果!$D$20*20</f>
        <v>0</v>
      </c>
      <c r="R3" s="118" t="n">
        <f aca="false">2設備投資効果!$D$20*20</f>
        <v>0</v>
      </c>
      <c r="S3" s="119" t="n">
        <f aca="false">SUM(G3:R3)</f>
        <v>0</v>
      </c>
    </row>
    <row r="4" customFormat="false" ht="30" hidden="false" customHeight="true" outlineLevel="0" collapsed="false">
      <c r="A4" s="120" t="s">
        <v>89</v>
      </c>
      <c r="B4" s="120"/>
      <c r="C4" s="111"/>
      <c r="D4" s="121"/>
      <c r="E4" s="122" t="n">
        <f aca="false">SUM(E3)</f>
        <v>50</v>
      </c>
      <c r="F4" s="115" t="n">
        <f aca="false">SUM(F3)</f>
        <v>2500</v>
      </c>
      <c r="G4" s="123" t="n">
        <f aca="false">SUM(G3)</f>
        <v>0</v>
      </c>
      <c r="H4" s="124" t="n">
        <f aca="false">SUM(H3)</f>
        <v>0</v>
      </c>
      <c r="I4" s="124" t="n">
        <f aca="false">SUM(I3)</f>
        <v>0</v>
      </c>
      <c r="J4" s="124" t="n">
        <f aca="false">SUM(J3)</f>
        <v>0</v>
      </c>
      <c r="K4" s="124" t="n">
        <f aca="false">SUM(K3)</f>
        <v>0</v>
      </c>
      <c r="L4" s="124" t="n">
        <f aca="false">SUM(L3)</f>
        <v>0</v>
      </c>
      <c r="M4" s="124" t="n">
        <f aca="false">SUM(M3)</f>
        <v>0</v>
      </c>
      <c r="N4" s="124" t="n">
        <f aca="false">SUM(N3)</f>
        <v>0</v>
      </c>
      <c r="O4" s="124" t="n">
        <f aca="false">SUM(O3)</f>
        <v>0</v>
      </c>
      <c r="P4" s="124" t="n">
        <f aca="false">SUM(P3)</f>
        <v>0</v>
      </c>
      <c r="Q4" s="124" t="n">
        <f aca="false">SUM(Q3)</f>
        <v>0</v>
      </c>
      <c r="R4" s="125" t="n">
        <f aca="false">SUM(R3)</f>
        <v>0</v>
      </c>
      <c r="S4" s="126" t="n">
        <f aca="false">SUM(S3)</f>
        <v>0</v>
      </c>
    </row>
    <row r="5" customFormat="false" ht="30" hidden="false" customHeight="true" outlineLevel="0" collapsed="false">
      <c r="A5" s="127" t="s">
        <v>90</v>
      </c>
      <c r="B5" s="111" t="s">
        <v>91</v>
      </c>
      <c r="C5" s="128" t="s">
        <v>92</v>
      </c>
      <c r="D5" s="129"/>
      <c r="E5" s="130" t="n">
        <f aca="false">ROUNDDOWN(D5*H5,0)</f>
        <v>0</v>
      </c>
      <c r="F5" s="131" t="n">
        <f aca="false">ROUNDDOWN(E5*I5*44/12,0)</f>
        <v>0</v>
      </c>
      <c r="G5" s="132"/>
      <c r="H5" s="133"/>
      <c r="I5" s="133"/>
      <c r="J5" s="133"/>
      <c r="K5" s="133"/>
      <c r="L5" s="133"/>
      <c r="M5" s="133"/>
      <c r="N5" s="133"/>
      <c r="O5" s="133"/>
      <c r="P5" s="133"/>
      <c r="Q5" s="133"/>
      <c r="R5" s="134"/>
      <c r="S5" s="135" t="n">
        <f aca="false">SUM(G5:R5)</f>
        <v>0</v>
      </c>
    </row>
    <row r="6" customFormat="false" ht="30" hidden="false" customHeight="true" outlineLevel="0" collapsed="false">
      <c r="A6" s="127"/>
      <c r="B6" s="136" t="s">
        <v>93</v>
      </c>
      <c r="C6" s="128" t="s">
        <v>92</v>
      </c>
      <c r="D6" s="137"/>
      <c r="E6" s="130" t="n">
        <f aca="false">ROUNDDOWN(D6*H6,0)</f>
        <v>0</v>
      </c>
      <c r="F6" s="131" t="n">
        <f aca="false">ROUNDDOWN(E6*I6*44/12,0)</f>
        <v>0</v>
      </c>
      <c r="G6" s="132"/>
      <c r="H6" s="133"/>
      <c r="I6" s="133"/>
      <c r="J6" s="133"/>
      <c r="K6" s="133"/>
      <c r="L6" s="133"/>
      <c r="M6" s="133"/>
      <c r="N6" s="133"/>
      <c r="O6" s="133"/>
      <c r="P6" s="133"/>
      <c r="Q6" s="133"/>
      <c r="R6" s="134"/>
      <c r="S6" s="135" t="n">
        <f aca="false">SUM(G6:R6)</f>
        <v>0</v>
      </c>
    </row>
    <row r="7" customFormat="false" ht="30" hidden="false" customHeight="true" outlineLevel="0" collapsed="false">
      <c r="A7" s="127"/>
      <c r="B7" s="136" t="s">
        <v>94</v>
      </c>
      <c r="C7" s="128" t="s">
        <v>92</v>
      </c>
      <c r="D7" s="137"/>
      <c r="E7" s="130" t="n">
        <f aca="false">ROUNDDOWN(D7*H7,0)</f>
        <v>0</v>
      </c>
      <c r="F7" s="131" t="n">
        <f aca="false">ROUNDDOWN(E7*I7*44/12,0)</f>
        <v>0</v>
      </c>
      <c r="G7" s="132"/>
      <c r="H7" s="133"/>
      <c r="I7" s="133"/>
      <c r="J7" s="133"/>
      <c r="K7" s="133"/>
      <c r="L7" s="133"/>
      <c r="M7" s="133"/>
      <c r="N7" s="133"/>
      <c r="O7" s="133"/>
      <c r="P7" s="133"/>
      <c r="Q7" s="133"/>
      <c r="R7" s="134"/>
      <c r="S7" s="135" t="n">
        <f aca="false">SUM(G7:R7)</f>
        <v>0</v>
      </c>
    </row>
    <row r="8" customFormat="false" ht="30" hidden="false" customHeight="true" outlineLevel="0" collapsed="false">
      <c r="A8" s="127"/>
      <c r="B8" s="136" t="s">
        <v>95</v>
      </c>
      <c r="C8" s="128" t="s">
        <v>92</v>
      </c>
      <c r="D8" s="137"/>
      <c r="E8" s="130" t="n">
        <f aca="false">ROUNDDOWN(D8*H8,0)</f>
        <v>0</v>
      </c>
      <c r="F8" s="131" t="n">
        <f aca="false">ROUNDDOWN(E8*I8*44/12,0)</f>
        <v>0</v>
      </c>
      <c r="G8" s="132"/>
      <c r="H8" s="133"/>
      <c r="I8" s="133"/>
      <c r="J8" s="133"/>
      <c r="K8" s="133"/>
      <c r="L8" s="133"/>
      <c r="M8" s="133"/>
      <c r="N8" s="133"/>
      <c r="O8" s="133"/>
      <c r="P8" s="133"/>
      <c r="Q8" s="133"/>
      <c r="R8" s="134"/>
      <c r="S8" s="135" t="n">
        <f aca="false">SUM(G8:R8)</f>
        <v>0</v>
      </c>
    </row>
    <row r="9" customFormat="false" ht="30" hidden="false" customHeight="true" outlineLevel="0" collapsed="false">
      <c r="A9" s="127"/>
      <c r="B9" s="136" t="s">
        <v>96</v>
      </c>
      <c r="C9" s="128" t="s">
        <v>92</v>
      </c>
      <c r="D9" s="137"/>
      <c r="E9" s="130" t="n">
        <f aca="false">ROUNDDOWN(D9*H9,0)</f>
        <v>0</v>
      </c>
      <c r="F9" s="131" t="n">
        <f aca="false">ROUNDDOWN(E9*I9*44/12,0)</f>
        <v>0</v>
      </c>
      <c r="G9" s="132"/>
      <c r="H9" s="133"/>
      <c r="I9" s="133"/>
      <c r="J9" s="133"/>
      <c r="K9" s="133"/>
      <c r="L9" s="133"/>
      <c r="M9" s="133"/>
      <c r="N9" s="133"/>
      <c r="O9" s="133"/>
      <c r="P9" s="133"/>
      <c r="Q9" s="133"/>
      <c r="R9" s="134"/>
      <c r="S9" s="135" t="n">
        <f aca="false">SUM(G9:R9)</f>
        <v>0</v>
      </c>
    </row>
    <row r="10" customFormat="false" ht="30" hidden="false" customHeight="true" outlineLevel="0" collapsed="false">
      <c r="A10" s="127"/>
      <c r="B10" s="136" t="s">
        <v>97</v>
      </c>
      <c r="C10" s="128" t="s">
        <v>92</v>
      </c>
      <c r="D10" s="137"/>
      <c r="E10" s="130" t="n">
        <f aca="false">ROUNDDOWN(D10*H10,0)</f>
        <v>0</v>
      </c>
      <c r="F10" s="131" t="n">
        <f aca="false">ROUNDDOWN(E10*I10*44/12,0)</f>
        <v>0</v>
      </c>
      <c r="G10" s="132"/>
      <c r="H10" s="133"/>
      <c r="I10" s="133"/>
      <c r="J10" s="133"/>
      <c r="K10" s="133"/>
      <c r="L10" s="133"/>
      <c r="M10" s="133"/>
      <c r="N10" s="133"/>
      <c r="O10" s="133"/>
      <c r="P10" s="133"/>
      <c r="Q10" s="133"/>
      <c r="R10" s="134"/>
      <c r="S10" s="135" t="n">
        <f aca="false">SUM(G10:R10)</f>
        <v>0</v>
      </c>
    </row>
    <row r="11" customFormat="false" ht="30" hidden="false" customHeight="true" outlineLevel="0" collapsed="false">
      <c r="A11" s="127"/>
      <c r="B11" s="136" t="s">
        <v>98</v>
      </c>
      <c r="C11" s="128" t="s">
        <v>92</v>
      </c>
      <c r="D11" s="137"/>
      <c r="E11" s="130" t="n">
        <f aca="false">ROUNDDOWN(D11*H11,0)</f>
        <v>0</v>
      </c>
      <c r="F11" s="131" t="n">
        <f aca="false">ROUNDDOWN(E11*I11*44/12,0)</f>
        <v>0</v>
      </c>
      <c r="G11" s="132"/>
      <c r="H11" s="133"/>
      <c r="I11" s="133"/>
      <c r="J11" s="133"/>
      <c r="K11" s="133"/>
      <c r="L11" s="133"/>
      <c r="M11" s="133"/>
      <c r="N11" s="133"/>
      <c r="O11" s="133"/>
      <c r="P11" s="133"/>
      <c r="Q11" s="133"/>
      <c r="R11" s="134"/>
      <c r="S11" s="135" t="n">
        <f aca="false">SUM(G11:R11)</f>
        <v>0</v>
      </c>
    </row>
    <row r="12" customFormat="false" ht="30" hidden="false" customHeight="true" outlineLevel="0" collapsed="false">
      <c r="A12" s="127"/>
      <c r="B12" s="136" t="s">
        <v>99</v>
      </c>
      <c r="C12" s="128" t="s">
        <v>100</v>
      </c>
      <c r="D12" s="137"/>
      <c r="E12" s="130" t="n">
        <f aca="false">ROUNDDOWN(D12*H12,0)</f>
        <v>0</v>
      </c>
      <c r="F12" s="131" t="n">
        <f aca="false">ROUNDDOWN(E12*I12*44/12,0)</f>
        <v>0</v>
      </c>
      <c r="G12" s="132"/>
      <c r="H12" s="133"/>
      <c r="I12" s="133"/>
      <c r="J12" s="133"/>
      <c r="K12" s="133"/>
      <c r="L12" s="133"/>
      <c r="M12" s="133"/>
      <c r="N12" s="133"/>
      <c r="O12" s="133"/>
      <c r="P12" s="133"/>
      <c r="Q12" s="133"/>
      <c r="R12" s="134"/>
      <c r="S12" s="135" t="n">
        <f aca="false">SUM(G12:R12)</f>
        <v>0</v>
      </c>
    </row>
    <row r="13" customFormat="false" ht="30" hidden="false" customHeight="true" outlineLevel="0" collapsed="false">
      <c r="A13" s="127"/>
      <c r="B13" s="136" t="s">
        <v>101</v>
      </c>
      <c r="C13" s="128" t="s">
        <v>100</v>
      </c>
      <c r="D13" s="137"/>
      <c r="E13" s="130" t="n">
        <f aca="false">ROUNDDOWN(D13*H13,0)</f>
        <v>0</v>
      </c>
      <c r="F13" s="131" t="n">
        <f aca="false">ROUNDDOWN(E13*I13*44/12,0)</f>
        <v>0</v>
      </c>
      <c r="G13" s="132"/>
      <c r="H13" s="133"/>
      <c r="I13" s="133"/>
      <c r="J13" s="133"/>
      <c r="K13" s="133"/>
      <c r="L13" s="133"/>
      <c r="M13" s="133"/>
      <c r="N13" s="133"/>
      <c r="O13" s="133"/>
      <c r="P13" s="133"/>
      <c r="Q13" s="133"/>
      <c r="R13" s="134"/>
      <c r="S13" s="135" t="n">
        <f aca="false">SUM(G13:R13)</f>
        <v>0</v>
      </c>
    </row>
    <row r="14" customFormat="false" ht="30" hidden="false" customHeight="true" outlineLevel="0" collapsed="false">
      <c r="A14" s="127"/>
      <c r="B14" s="136" t="s">
        <v>102</v>
      </c>
      <c r="C14" s="128" t="s">
        <v>100</v>
      </c>
      <c r="D14" s="137"/>
      <c r="E14" s="130" t="n">
        <f aca="false">ROUNDDOWN(D14*H14,0)</f>
        <v>0</v>
      </c>
      <c r="F14" s="131" t="n">
        <f aca="false">ROUNDDOWN(E14*I14*44/12,0)</f>
        <v>0</v>
      </c>
      <c r="G14" s="132"/>
      <c r="H14" s="133"/>
      <c r="I14" s="133"/>
      <c r="J14" s="133"/>
      <c r="K14" s="133"/>
      <c r="L14" s="133"/>
      <c r="M14" s="133"/>
      <c r="N14" s="133"/>
      <c r="O14" s="133"/>
      <c r="P14" s="133"/>
      <c r="Q14" s="133"/>
      <c r="R14" s="134"/>
      <c r="S14" s="135" t="n">
        <f aca="false">SUM(G14:R14)</f>
        <v>0</v>
      </c>
    </row>
    <row r="15" customFormat="false" ht="30" hidden="false" customHeight="true" outlineLevel="0" collapsed="false">
      <c r="A15" s="127"/>
      <c r="B15" s="136" t="s">
        <v>103</v>
      </c>
      <c r="C15" s="128" t="s">
        <v>100</v>
      </c>
      <c r="D15" s="137"/>
      <c r="E15" s="130" t="n">
        <f aca="false">ROUNDDOWN(D15*H15,0)</f>
        <v>0</v>
      </c>
      <c r="F15" s="131" t="n">
        <f aca="false">ROUNDDOWN(E15*I15*44/12,0)</f>
        <v>0</v>
      </c>
      <c r="G15" s="132"/>
      <c r="H15" s="133"/>
      <c r="I15" s="133"/>
      <c r="J15" s="133"/>
      <c r="K15" s="133"/>
      <c r="L15" s="133"/>
      <c r="M15" s="133"/>
      <c r="N15" s="133"/>
      <c r="O15" s="133"/>
      <c r="P15" s="133"/>
      <c r="Q15" s="133"/>
      <c r="R15" s="134"/>
      <c r="S15" s="135" t="n">
        <f aca="false">SUM(G15:R15)</f>
        <v>0</v>
      </c>
    </row>
    <row r="16" customFormat="false" ht="30" hidden="false" customHeight="true" outlineLevel="0" collapsed="false">
      <c r="A16" s="127"/>
      <c r="B16" s="136" t="s">
        <v>104</v>
      </c>
      <c r="C16" s="128" t="s">
        <v>100</v>
      </c>
      <c r="D16" s="137"/>
      <c r="E16" s="130" t="n">
        <f aca="false">ROUNDDOWN(D16*H16,0)</f>
        <v>0</v>
      </c>
      <c r="F16" s="131" t="n">
        <f aca="false">ROUNDDOWN(E16*I16*44/12,0)</f>
        <v>0</v>
      </c>
      <c r="G16" s="132"/>
      <c r="H16" s="133"/>
      <c r="I16" s="133"/>
      <c r="J16" s="133"/>
      <c r="K16" s="133"/>
      <c r="L16" s="133"/>
      <c r="M16" s="133"/>
      <c r="N16" s="133"/>
      <c r="O16" s="133"/>
      <c r="P16" s="133"/>
      <c r="Q16" s="133"/>
      <c r="R16" s="134"/>
      <c r="S16" s="135" t="n">
        <f aca="false">SUM(G16:R16)</f>
        <v>0</v>
      </c>
    </row>
    <row r="17" customFormat="false" ht="30" hidden="false" customHeight="true" outlineLevel="0" collapsed="false">
      <c r="A17" s="127"/>
      <c r="B17" s="136" t="s">
        <v>105</v>
      </c>
      <c r="C17" s="128" t="s">
        <v>100</v>
      </c>
      <c r="D17" s="137"/>
      <c r="E17" s="130" t="n">
        <f aca="false">ROUNDDOWN(D17*H17,0)</f>
        <v>0</v>
      </c>
      <c r="F17" s="131" t="n">
        <f aca="false">ROUNDDOWN(E17*I17*44/12,0)</f>
        <v>0</v>
      </c>
      <c r="G17" s="132"/>
      <c r="H17" s="133"/>
      <c r="I17" s="133"/>
      <c r="J17" s="133"/>
      <c r="K17" s="133"/>
      <c r="L17" s="133"/>
      <c r="M17" s="133"/>
      <c r="N17" s="133"/>
      <c r="O17" s="133"/>
      <c r="P17" s="133"/>
      <c r="Q17" s="133"/>
      <c r="R17" s="134"/>
      <c r="S17" s="135" t="n">
        <f aca="false">SUM(G17:R17)</f>
        <v>0</v>
      </c>
    </row>
    <row r="18" customFormat="false" ht="30" hidden="false" customHeight="true" outlineLevel="0" collapsed="false">
      <c r="A18" s="127"/>
      <c r="B18" s="136" t="s">
        <v>106</v>
      </c>
      <c r="C18" s="128" t="s">
        <v>100</v>
      </c>
      <c r="D18" s="137"/>
      <c r="E18" s="130" t="n">
        <f aca="false">ROUNDDOWN(D18*H18,0)</f>
        <v>0</v>
      </c>
      <c r="F18" s="131" t="n">
        <f aca="false">ROUNDDOWN(E18*I18*44/12,0)</f>
        <v>0</v>
      </c>
      <c r="G18" s="132"/>
      <c r="H18" s="133"/>
      <c r="I18" s="133"/>
      <c r="J18" s="133"/>
      <c r="K18" s="133"/>
      <c r="L18" s="133"/>
      <c r="M18" s="133"/>
      <c r="N18" s="133"/>
      <c r="O18" s="133"/>
      <c r="P18" s="133"/>
      <c r="Q18" s="133"/>
      <c r="R18" s="134"/>
      <c r="S18" s="135" t="n">
        <f aca="false">SUM(G18:R18)</f>
        <v>0</v>
      </c>
    </row>
    <row r="19" customFormat="false" ht="30" hidden="false" customHeight="true" outlineLevel="0" collapsed="false">
      <c r="A19" s="127"/>
      <c r="B19" s="136" t="s">
        <v>107</v>
      </c>
      <c r="C19" s="128" t="s">
        <v>100</v>
      </c>
      <c r="D19" s="137" t="n">
        <v>50</v>
      </c>
      <c r="E19" s="130" t="n">
        <f aca="false">ROUNDDOWN(D19*H19,0)</f>
        <v>0</v>
      </c>
      <c r="F19" s="131" t="n">
        <f aca="false">ROUNDDOWN(E19*I19*44/12,0)</f>
        <v>0</v>
      </c>
      <c r="G19" s="132"/>
      <c r="H19" s="133"/>
      <c r="I19" s="133"/>
      <c r="J19" s="133"/>
      <c r="K19" s="133"/>
      <c r="L19" s="133"/>
      <c r="M19" s="133"/>
      <c r="N19" s="133"/>
      <c r="O19" s="133"/>
      <c r="P19" s="133"/>
      <c r="Q19" s="133"/>
      <c r="R19" s="134"/>
      <c r="S19" s="135" t="n">
        <f aca="false">SUM(G19:R19)</f>
        <v>0</v>
      </c>
    </row>
    <row r="20" customFormat="false" ht="30" hidden="false" customHeight="true" outlineLevel="0" collapsed="false">
      <c r="A20" s="127"/>
      <c r="B20" s="136" t="s">
        <v>108</v>
      </c>
      <c r="C20" s="128" t="s">
        <v>100</v>
      </c>
      <c r="D20" s="137"/>
      <c r="E20" s="130" t="n">
        <f aca="false">ROUNDDOWN(D20*H20,0)</f>
        <v>0</v>
      </c>
      <c r="F20" s="131" t="n">
        <f aca="false">ROUNDDOWN(E20*I20*44/12,0)</f>
        <v>0</v>
      </c>
      <c r="G20" s="132"/>
      <c r="H20" s="133"/>
      <c r="I20" s="133"/>
      <c r="J20" s="133"/>
      <c r="K20" s="133"/>
      <c r="L20" s="133"/>
      <c r="M20" s="133"/>
      <c r="N20" s="133"/>
      <c r="O20" s="133"/>
      <c r="P20" s="133"/>
      <c r="Q20" s="133"/>
      <c r="R20" s="134"/>
      <c r="S20" s="135" t="n">
        <f aca="false">SUM(G20:R20)</f>
        <v>0</v>
      </c>
    </row>
    <row r="21" customFormat="false" ht="30" hidden="false" customHeight="true" outlineLevel="0" collapsed="false">
      <c r="A21" s="127"/>
      <c r="B21" s="136" t="s">
        <v>109</v>
      </c>
      <c r="C21" s="128" t="s">
        <v>92</v>
      </c>
      <c r="D21" s="137"/>
      <c r="E21" s="130" t="n">
        <f aca="false">ROUNDDOWN(D21*H21,0)</f>
        <v>0</v>
      </c>
      <c r="F21" s="131" t="n">
        <f aca="false">ROUNDDOWN(E21*I21*44/12,0)</f>
        <v>0</v>
      </c>
      <c r="G21" s="132"/>
      <c r="H21" s="133"/>
      <c r="I21" s="133"/>
      <c r="J21" s="133"/>
      <c r="K21" s="133"/>
      <c r="L21" s="133"/>
      <c r="M21" s="133"/>
      <c r="N21" s="133"/>
      <c r="O21" s="133"/>
      <c r="P21" s="133"/>
      <c r="Q21" s="133"/>
      <c r="R21" s="134"/>
      <c r="S21" s="135" t="n">
        <f aca="false">SUM(G21:R21)</f>
        <v>0</v>
      </c>
    </row>
    <row r="22" customFormat="false" ht="30" hidden="false" customHeight="true" outlineLevel="0" collapsed="false">
      <c r="A22" s="127"/>
      <c r="B22" s="136" t="s">
        <v>110</v>
      </c>
      <c r="C22" s="128" t="s">
        <v>111</v>
      </c>
      <c r="D22" s="137"/>
      <c r="E22" s="130" t="n">
        <f aca="false">ROUNDDOWN(D22*H22,0)</f>
        <v>0</v>
      </c>
      <c r="F22" s="131" t="n">
        <f aca="false">ROUNDDOWN(E22*I22*44/12,0)</f>
        <v>0</v>
      </c>
      <c r="G22" s="132"/>
      <c r="H22" s="133"/>
      <c r="I22" s="133"/>
      <c r="J22" s="133"/>
      <c r="K22" s="133"/>
      <c r="L22" s="133"/>
      <c r="M22" s="133"/>
      <c r="N22" s="133"/>
      <c r="O22" s="133"/>
      <c r="P22" s="133"/>
      <c r="Q22" s="133"/>
      <c r="R22" s="134"/>
      <c r="S22" s="135" t="n">
        <f aca="false">SUM(G22:R22)</f>
        <v>0</v>
      </c>
    </row>
    <row r="23" customFormat="false" ht="30" hidden="false" customHeight="true" outlineLevel="0" collapsed="false">
      <c r="A23" s="127"/>
      <c r="B23" s="136" t="s">
        <v>112</v>
      </c>
      <c r="C23" s="128" t="s">
        <v>92</v>
      </c>
      <c r="D23" s="137"/>
      <c r="E23" s="130" t="n">
        <f aca="false">ROUNDDOWN(D23*H23,0)</f>
        <v>0</v>
      </c>
      <c r="F23" s="131" t="n">
        <f aca="false">ROUNDDOWN(E23*I23*44/12,0)</f>
        <v>0</v>
      </c>
      <c r="G23" s="132"/>
      <c r="H23" s="133"/>
      <c r="I23" s="133"/>
      <c r="J23" s="133"/>
      <c r="K23" s="133"/>
      <c r="L23" s="133"/>
      <c r="M23" s="133"/>
      <c r="N23" s="133"/>
      <c r="O23" s="133"/>
      <c r="P23" s="133"/>
      <c r="Q23" s="133"/>
      <c r="R23" s="134"/>
      <c r="S23" s="135" t="n">
        <f aca="false">SUM(G23:R23)</f>
        <v>0</v>
      </c>
    </row>
    <row r="24" customFormat="false" ht="30" hidden="false" customHeight="true" outlineLevel="0" collapsed="false">
      <c r="A24" s="127"/>
      <c r="B24" s="136" t="s">
        <v>113</v>
      </c>
      <c r="C24" s="128" t="s">
        <v>111</v>
      </c>
      <c r="D24" s="137"/>
      <c r="E24" s="130" t="n">
        <f aca="false">ROUNDDOWN(D24*H24,0)</f>
        <v>0</v>
      </c>
      <c r="F24" s="131" t="n">
        <f aca="false">ROUNDDOWN(E24*I24*44/12,0)</f>
        <v>0</v>
      </c>
      <c r="G24" s="132"/>
      <c r="H24" s="133"/>
      <c r="I24" s="133"/>
      <c r="J24" s="133"/>
      <c r="K24" s="133"/>
      <c r="L24" s="133"/>
      <c r="M24" s="133"/>
      <c r="N24" s="133"/>
      <c r="O24" s="133"/>
      <c r="P24" s="133"/>
      <c r="Q24" s="133"/>
      <c r="R24" s="134"/>
      <c r="S24" s="135" t="n">
        <f aca="false">SUM(G24:R24)</f>
        <v>0</v>
      </c>
    </row>
    <row r="25" customFormat="false" ht="30" hidden="false" customHeight="true" outlineLevel="0" collapsed="false">
      <c r="A25" s="127"/>
      <c r="B25" s="136" t="s">
        <v>114</v>
      </c>
      <c r="C25" s="128" t="s">
        <v>92</v>
      </c>
      <c r="D25" s="137"/>
      <c r="E25" s="130" t="n">
        <f aca="false">ROUNDDOWN(D25*H25,0)</f>
        <v>0</v>
      </c>
      <c r="F25" s="131" t="n">
        <f aca="false">ROUNDDOWN(E25*I25*44/12,0)</f>
        <v>0</v>
      </c>
      <c r="G25" s="132"/>
      <c r="H25" s="133"/>
      <c r="I25" s="133"/>
      <c r="J25" s="133"/>
      <c r="K25" s="133"/>
      <c r="L25" s="133"/>
      <c r="M25" s="133"/>
      <c r="N25" s="133"/>
      <c r="O25" s="133"/>
      <c r="P25" s="133"/>
      <c r="Q25" s="133"/>
      <c r="R25" s="134"/>
      <c r="S25" s="135" t="n">
        <f aca="false">SUM(G25:R25)</f>
        <v>0</v>
      </c>
    </row>
    <row r="26" customFormat="false" ht="30" hidden="false" customHeight="true" outlineLevel="0" collapsed="false">
      <c r="A26" s="127"/>
      <c r="B26" s="136" t="s">
        <v>115</v>
      </c>
      <c r="C26" s="128" t="s">
        <v>111</v>
      </c>
      <c r="D26" s="137"/>
      <c r="E26" s="130" t="n">
        <f aca="false">ROUNDDOWN(D26*H26,0)</f>
        <v>0</v>
      </c>
      <c r="F26" s="131" t="n">
        <f aca="false">ROUNDDOWN(E26*I26*44/12,0)</f>
        <v>0</v>
      </c>
      <c r="G26" s="132"/>
      <c r="H26" s="133"/>
      <c r="I26" s="133"/>
      <c r="J26" s="133"/>
      <c r="K26" s="133"/>
      <c r="L26" s="133"/>
      <c r="M26" s="133"/>
      <c r="N26" s="133"/>
      <c r="O26" s="133"/>
      <c r="P26" s="133"/>
      <c r="Q26" s="133"/>
      <c r="R26" s="134"/>
      <c r="S26" s="135" t="n">
        <f aca="false">SUM(G26:R26)</f>
        <v>0</v>
      </c>
    </row>
    <row r="27" customFormat="false" ht="30" hidden="false" customHeight="true" outlineLevel="0" collapsed="false">
      <c r="A27" s="127"/>
      <c r="B27" s="136" t="s">
        <v>116</v>
      </c>
      <c r="C27" s="128" t="s">
        <v>111</v>
      </c>
      <c r="D27" s="137"/>
      <c r="E27" s="130" t="n">
        <f aca="false">ROUNDDOWN(D27*H27,0)</f>
        <v>0</v>
      </c>
      <c r="F27" s="131" t="n">
        <f aca="false">ROUNDDOWN(E27*I27*44/12,0)</f>
        <v>0</v>
      </c>
      <c r="G27" s="132"/>
      <c r="H27" s="133"/>
      <c r="I27" s="133"/>
      <c r="J27" s="133"/>
      <c r="K27" s="133"/>
      <c r="L27" s="133"/>
      <c r="M27" s="133"/>
      <c r="N27" s="133"/>
      <c r="O27" s="133"/>
      <c r="P27" s="133"/>
      <c r="Q27" s="133"/>
      <c r="R27" s="134"/>
      <c r="S27" s="135" t="n">
        <f aca="false">SUM(G27:R27)</f>
        <v>0</v>
      </c>
    </row>
    <row r="28" customFormat="false" ht="30" hidden="false" customHeight="true" outlineLevel="0" collapsed="false">
      <c r="A28" s="127"/>
      <c r="B28" s="136" t="s">
        <v>117</v>
      </c>
      <c r="C28" s="128" t="s">
        <v>111</v>
      </c>
      <c r="D28" s="138"/>
      <c r="E28" s="130" t="n">
        <f aca="false">ROUNDDOWN(D28*H28,0)</f>
        <v>0</v>
      </c>
      <c r="F28" s="131" t="n">
        <f aca="false">ROUNDDOWN(E28*I28*44/12,0)</f>
        <v>0</v>
      </c>
      <c r="G28" s="139"/>
      <c r="H28" s="140"/>
      <c r="I28" s="140"/>
      <c r="J28" s="140"/>
      <c r="K28" s="140"/>
      <c r="L28" s="140"/>
      <c r="M28" s="140"/>
      <c r="N28" s="140"/>
      <c r="O28" s="140"/>
      <c r="P28" s="140"/>
      <c r="Q28" s="140"/>
      <c r="R28" s="141"/>
      <c r="S28" s="135" t="n">
        <f aca="false">SUM(G28:R28)</f>
        <v>0</v>
      </c>
    </row>
    <row r="29" customFormat="false" ht="30" hidden="false" customHeight="true" outlineLevel="0" collapsed="false">
      <c r="A29" s="120" t="s">
        <v>118</v>
      </c>
      <c r="B29" s="120"/>
      <c r="C29" s="136"/>
      <c r="D29" s="142"/>
      <c r="E29" s="143" t="n">
        <f aca="false">SUM(E5:E28)</f>
        <v>0</v>
      </c>
      <c r="F29" s="143" t="n">
        <f aca="false">SUM(F5:F28)</f>
        <v>0</v>
      </c>
      <c r="G29" s="144" t="n">
        <f aca="false">SUM(G5:G28)</f>
        <v>0</v>
      </c>
      <c r="H29" s="145" t="n">
        <f aca="false">SUM(H5:H28)</f>
        <v>0</v>
      </c>
      <c r="I29" s="145" t="n">
        <f aca="false">SUM(I5:I28)</f>
        <v>0</v>
      </c>
      <c r="J29" s="145" t="n">
        <f aca="false">SUM(J5:J28)</f>
        <v>0</v>
      </c>
      <c r="K29" s="145" t="n">
        <f aca="false">SUM(K5:K28)</f>
        <v>0</v>
      </c>
      <c r="L29" s="145" t="n">
        <f aca="false">SUM(L5:L28)</f>
        <v>0</v>
      </c>
      <c r="M29" s="145" t="n">
        <f aca="false">SUM(M5:M28)</f>
        <v>0</v>
      </c>
      <c r="N29" s="145" t="n">
        <f aca="false">SUM(N5:N28)</f>
        <v>0</v>
      </c>
      <c r="O29" s="145" t="n">
        <f aca="false">SUM(O5:O28)</f>
        <v>0</v>
      </c>
      <c r="P29" s="145" t="n">
        <f aca="false">SUM(P5:P28)</f>
        <v>0</v>
      </c>
      <c r="Q29" s="145" t="n">
        <f aca="false">SUM(Q5:Q28)</f>
        <v>0</v>
      </c>
      <c r="R29" s="146" t="n">
        <f aca="false">SUM(R5:R28)</f>
        <v>0</v>
      </c>
      <c r="S29" s="147" t="n">
        <f aca="false">SUM(S5:S28)</f>
        <v>0</v>
      </c>
    </row>
    <row r="30" customFormat="false" ht="30" hidden="false" customHeight="true" outlineLevel="0" collapsed="false">
      <c r="A30" s="120" t="s">
        <v>119</v>
      </c>
      <c r="B30" s="120"/>
      <c r="C30" s="136"/>
      <c r="D30" s="148"/>
      <c r="E30" s="148" t="n">
        <f aca="false">E4+E29</f>
        <v>50</v>
      </c>
      <c r="F30" s="148" t="n">
        <f aca="false">F4+F29</f>
        <v>2500</v>
      </c>
      <c r="G30" s="149" t="n">
        <f aca="false">G4+G29</f>
        <v>0</v>
      </c>
      <c r="H30" s="149" t="n">
        <f aca="false">H4+H29</f>
        <v>0</v>
      </c>
      <c r="I30" s="149" t="n">
        <f aca="false">I4+I29</f>
        <v>0</v>
      </c>
      <c r="J30" s="149" t="n">
        <f aca="false">J4+J29</f>
        <v>0</v>
      </c>
      <c r="K30" s="149" t="n">
        <f aca="false">K4+K29</f>
        <v>0</v>
      </c>
      <c r="L30" s="149" t="n">
        <f aca="false">L4+L29</f>
        <v>0</v>
      </c>
      <c r="M30" s="149" t="n">
        <f aca="false">M4+M29</f>
        <v>0</v>
      </c>
      <c r="N30" s="149" t="n">
        <f aca="false">N4+N29</f>
        <v>0</v>
      </c>
      <c r="O30" s="149" t="n">
        <f aca="false">O4+O29</f>
        <v>0</v>
      </c>
      <c r="P30" s="149" t="n">
        <f aca="false">P4+P29</f>
        <v>0</v>
      </c>
      <c r="Q30" s="149" t="n">
        <f aca="false">Q4+Q29</f>
        <v>0</v>
      </c>
      <c r="R30" s="149" t="n">
        <f aca="false">R4+R29</f>
        <v>0</v>
      </c>
      <c r="S30" s="147" t="n">
        <f aca="false">S4+S29</f>
        <v>0</v>
      </c>
    </row>
  </sheetData>
  <mergeCells count="6">
    <mergeCell ref="A1:B2"/>
    <mergeCell ref="C1:S1"/>
    <mergeCell ref="A4:B4"/>
    <mergeCell ref="A5:A28"/>
    <mergeCell ref="A29:B29"/>
    <mergeCell ref="A30:B30"/>
  </mergeCell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landscape" blackAndWhite="false" draft="false" cellComments="none" horizontalDpi="300" verticalDpi="300" copies="1"/>
  <headerFooter differentFirst="false" differentOddEven="false">
    <oddHeader/>
    <oddFooter/>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S30"/>
  <sheetViews>
    <sheetView showFormulas="false" showGridLines="true" showRowColHeaders="true" showZeros="true" rightToLeft="false" tabSelected="false" showOutlineSymbols="true" defaultGridColor="true" view="pageBreakPreview" topLeftCell="A1" colorId="64" zoomScale="55" zoomScaleNormal="40" zoomScalePageLayoutView="55" workbookViewId="0">
      <selection pane="topLeft" activeCell="C2" activeCellId="0" sqref="C2"/>
    </sheetView>
  </sheetViews>
  <sheetFormatPr defaultColWidth="8.45703125" defaultRowHeight="30" zeroHeight="false" outlineLevelRow="0" outlineLevelCol="0"/>
  <cols>
    <col collapsed="false" customWidth="true" hidden="false" outlineLevel="0" max="1" min="1" style="0" width="5.45"/>
    <col collapsed="false" customWidth="true" hidden="false" outlineLevel="0" max="2" min="2" style="0" width="32.63"/>
    <col collapsed="false" customWidth="true" hidden="false" outlineLevel="0" max="3" min="3" style="0" width="12.27"/>
    <col collapsed="false" customWidth="true" hidden="true" outlineLevel="0" max="4" min="4" style="0" width="9.36"/>
    <col collapsed="false" customWidth="true" hidden="true" outlineLevel="0" max="5" min="5" style="0" width="12.46"/>
    <col collapsed="false" customWidth="true" hidden="true" outlineLevel="0" max="6" min="6" style="0" width="17.09"/>
    <col collapsed="false" customWidth="true" hidden="false" outlineLevel="0" max="19" min="7" style="0" width="15.64"/>
  </cols>
  <sheetData>
    <row r="1" customFormat="false" ht="30" hidden="false" customHeight="true" outlineLevel="0" collapsed="false">
      <c r="A1" s="100" t="s">
        <v>72</v>
      </c>
      <c r="B1" s="100"/>
      <c r="C1" s="101" t="s">
        <v>51</v>
      </c>
      <c r="D1" s="101"/>
      <c r="E1" s="101"/>
      <c r="F1" s="101"/>
      <c r="G1" s="101"/>
      <c r="H1" s="101"/>
      <c r="I1" s="101"/>
      <c r="J1" s="101"/>
      <c r="K1" s="101"/>
      <c r="L1" s="101"/>
      <c r="M1" s="101"/>
      <c r="N1" s="101"/>
      <c r="O1" s="101"/>
      <c r="P1" s="101"/>
      <c r="Q1" s="101"/>
      <c r="R1" s="101"/>
      <c r="S1" s="101"/>
    </row>
    <row r="2" customFormat="false" ht="30" hidden="false" customHeight="true" outlineLevel="0" collapsed="false">
      <c r="A2" s="100"/>
      <c r="B2" s="100"/>
      <c r="C2" s="102" t="s">
        <v>15</v>
      </c>
      <c r="D2" s="103" t="s">
        <v>73</v>
      </c>
      <c r="E2" s="104" t="s">
        <v>74</v>
      </c>
      <c r="F2" s="105" t="s">
        <v>75</v>
      </c>
      <c r="G2" s="106" t="s">
        <v>76</v>
      </c>
      <c r="H2" s="107" t="s">
        <v>77</v>
      </c>
      <c r="I2" s="107" t="s">
        <v>78</v>
      </c>
      <c r="J2" s="107" t="s">
        <v>79</v>
      </c>
      <c r="K2" s="107" t="s">
        <v>80</v>
      </c>
      <c r="L2" s="107" t="s">
        <v>81</v>
      </c>
      <c r="M2" s="107" t="s">
        <v>82</v>
      </c>
      <c r="N2" s="107" t="s">
        <v>83</v>
      </c>
      <c r="O2" s="107" t="s">
        <v>84</v>
      </c>
      <c r="P2" s="107" t="s">
        <v>85</v>
      </c>
      <c r="Q2" s="107" t="s">
        <v>86</v>
      </c>
      <c r="R2" s="108" t="s">
        <v>87</v>
      </c>
      <c r="S2" s="109" t="s">
        <v>34</v>
      </c>
    </row>
    <row r="3" customFormat="false" ht="30" hidden="false" customHeight="true" outlineLevel="0" collapsed="false">
      <c r="A3" s="110" t="s">
        <v>88</v>
      </c>
      <c r="B3" s="111" t="s">
        <v>88</v>
      </c>
      <c r="C3" s="112" t="s">
        <v>64</v>
      </c>
      <c r="D3" s="113" t="n">
        <v>50</v>
      </c>
      <c r="E3" s="114" t="n">
        <f aca="false">D3</f>
        <v>50</v>
      </c>
      <c r="F3" s="115" t="n">
        <f aca="false">ROUNDDOWN(D3*E3,0)</f>
        <v>2500</v>
      </c>
      <c r="G3" s="116" t="n">
        <f aca="false">2設備投資効果!$I$20*20</f>
        <v>0</v>
      </c>
      <c r="H3" s="117" t="n">
        <f aca="false">2設備投資効果!$I$20*20</f>
        <v>0</v>
      </c>
      <c r="I3" s="117" t="n">
        <f aca="false">2設備投資効果!$I$20*20</f>
        <v>0</v>
      </c>
      <c r="J3" s="117" t="n">
        <f aca="false">2設備投資効果!$I$20*20</f>
        <v>0</v>
      </c>
      <c r="K3" s="117" t="n">
        <f aca="false">2設備投資効果!$I$20*20</f>
        <v>0</v>
      </c>
      <c r="L3" s="117" t="n">
        <f aca="false">2設備投資効果!$I$20*20</f>
        <v>0</v>
      </c>
      <c r="M3" s="117" t="n">
        <f aca="false">2設備投資効果!$I$20*20</f>
        <v>0</v>
      </c>
      <c r="N3" s="117" t="n">
        <f aca="false">2設備投資効果!$I$20*20</f>
        <v>0</v>
      </c>
      <c r="O3" s="117" t="n">
        <f aca="false">2設備投資効果!$I$20*20</f>
        <v>0</v>
      </c>
      <c r="P3" s="117" t="n">
        <f aca="false">2設備投資効果!$I$20*20</f>
        <v>0</v>
      </c>
      <c r="Q3" s="117" t="n">
        <f aca="false">2設備投資効果!$I$20*20</f>
        <v>0</v>
      </c>
      <c r="R3" s="118" t="n">
        <f aca="false">2設備投資効果!$I$20*20</f>
        <v>0</v>
      </c>
      <c r="S3" s="119" t="n">
        <f aca="false">SUM(G3:R3)</f>
        <v>0</v>
      </c>
    </row>
    <row r="4" customFormat="false" ht="30" hidden="false" customHeight="true" outlineLevel="0" collapsed="false">
      <c r="A4" s="120" t="s">
        <v>89</v>
      </c>
      <c r="B4" s="120"/>
      <c r="C4" s="111"/>
      <c r="D4" s="121"/>
      <c r="E4" s="122" t="n">
        <f aca="false">SUM(E3)</f>
        <v>50</v>
      </c>
      <c r="F4" s="115" t="n">
        <f aca="false">SUM(F3)</f>
        <v>2500</v>
      </c>
      <c r="G4" s="123" t="n">
        <f aca="false">SUM(G3)</f>
        <v>0</v>
      </c>
      <c r="H4" s="124" t="n">
        <f aca="false">SUM(H3)</f>
        <v>0</v>
      </c>
      <c r="I4" s="124" t="n">
        <f aca="false">SUM(I3)</f>
        <v>0</v>
      </c>
      <c r="J4" s="124" t="n">
        <f aca="false">SUM(J3)</f>
        <v>0</v>
      </c>
      <c r="K4" s="124" t="n">
        <f aca="false">SUM(K3)</f>
        <v>0</v>
      </c>
      <c r="L4" s="124" t="n">
        <f aca="false">SUM(L3)</f>
        <v>0</v>
      </c>
      <c r="M4" s="124" t="n">
        <f aca="false">SUM(M3)</f>
        <v>0</v>
      </c>
      <c r="N4" s="124" t="n">
        <f aca="false">SUM(N3)</f>
        <v>0</v>
      </c>
      <c r="O4" s="124" t="n">
        <f aca="false">SUM(O3)</f>
        <v>0</v>
      </c>
      <c r="P4" s="124" t="n">
        <f aca="false">SUM(P3)</f>
        <v>0</v>
      </c>
      <c r="Q4" s="124" t="n">
        <f aca="false">SUM(Q3)</f>
        <v>0</v>
      </c>
      <c r="R4" s="125" t="n">
        <f aca="false">SUM(R3)</f>
        <v>0</v>
      </c>
      <c r="S4" s="126" t="n">
        <f aca="false">SUM(S3)</f>
        <v>0</v>
      </c>
    </row>
    <row r="5" customFormat="false" ht="30" hidden="false" customHeight="true" outlineLevel="0" collapsed="false">
      <c r="A5" s="127" t="s">
        <v>90</v>
      </c>
      <c r="B5" s="111" t="s">
        <v>91</v>
      </c>
      <c r="C5" s="128" t="s">
        <v>92</v>
      </c>
      <c r="D5" s="129"/>
      <c r="E5" s="130" t="n">
        <f aca="false">ROUNDDOWN(D5*H5,0)</f>
        <v>0</v>
      </c>
      <c r="F5" s="131" t="n">
        <f aca="false">ROUNDDOWN(E5*I5*44/12,0)</f>
        <v>0</v>
      </c>
      <c r="G5" s="132"/>
      <c r="H5" s="133"/>
      <c r="I5" s="133"/>
      <c r="J5" s="133"/>
      <c r="K5" s="133"/>
      <c r="L5" s="133"/>
      <c r="M5" s="133"/>
      <c r="N5" s="133"/>
      <c r="O5" s="133"/>
      <c r="P5" s="133"/>
      <c r="Q5" s="133"/>
      <c r="R5" s="134"/>
      <c r="S5" s="135" t="n">
        <f aca="false">SUM(G5:R5)</f>
        <v>0</v>
      </c>
    </row>
    <row r="6" customFormat="false" ht="30" hidden="false" customHeight="true" outlineLevel="0" collapsed="false">
      <c r="A6" s="127"/>
      <c r="B6" s="136" t="s">
        <v>93</v>
      </c>
      <c r="C6" s="128" t="s">
        <v>92</v>
      </c>
      <c r="D6" s="137"/>
      <c r="E6" s="130" t="n">
        <f aca="false">ROUNDDOWN(D6*H6,0)</f>
        <v>0</v>
      </c>
      <c r="F6" s="131" t="n">
        <f aca="false">ROUNDDOWN(E6*I6*44/12,0)</f>
        <v>0</v>
      </c>
      <c r="G6" s="132"/>
      <c r="H6" s="133"/>
      <c r="I6" s="133"/>
      <c r="J6" s="133"/>
      <c r="K6" s="133"/>
      <c r="L6" s="133"/>
      <c r="M6" s="133"/>
      <c r="N6" s="133"/>
      <c r="O6" s="133"/>
      <c r="P6" s="133"/>
      <c r="Q6" s="133"/>
      <c r="R6" s="134"/>
      <c r="S6" s="135" t="n">
        <f aca="false">SUM(G6:R6)</f>
        <v>0</v>
      </c>
    </row>
    <row r="7" customFormat="false" ht="30" hidden="false" customHeight="true" outlineLevel="0" collapsed="false">
      <c r="A7" s="127"/>
      <c r="B7" s="136" t="s">
        <v>94</v>
      </c>
      <c r="C7" s="128" t="s">
        <v>92</v>
      </c>
      <c r="D7" s="137"/>
      <c r="E7" s="130" t="n">
        <f aca="false">ROUNDDOWN(D7*H7,0)</f>
        <v>0</v>
      </c>
      <c r="F7" s="131" t="n">
        <f aca="false">ROUNDDOWN(E7*I7*44/12,0)</f>
        <v>0</v>
      </c>
      <c r="G7" s="132"/>
      <c r="H7" s="133"/>
      <c r="I7" s="133"/>
      <c r="J7" s="133"/>
      <c r="K7" s="133"/>
      <c r="L7" s="133"/>
      <c r="M7" s="133"/>
      <c r="N7" s="133"/>
      <c r="O7" s="133"/>
      <c r="P7" s="133"/>
      <c r="Q7" s="133"/>
      <c r="R7" s="134"/>
      <c r="S7" s="135" t="n">
        <f aca="false">SUM(G7:R7)</f>
        <v>0</v>
      </c>
    </row>
    <row r="8" customFormat="false" ht="30" hidden="false" customHeight="true" outlineLevel="0" collapsed="false">
      <c r="A8" s="127"/>
      <c r="B8" s="136" t="s">
        <v>95</v>
      </c>
      <c r="C8" s="128" t="s">
        <v>92</v>
      </c>
      <c r="D8" s="137"/>
      <c r="E8" s="130" t="n">
        <f aca="false">ROUNDDOWN(D8*H8,0)</f>
        <v>0</v>
      </c>
      <c r="F8" s="131" t="n">
        <f aca="false">ROUNDDOWN(E8*I8*44/12,0)</f>
        <v>0</v>
      </c>
      <c r="G8" s="132"/>
      <c r="H8" s="133"/>
      <c r="I8" s="133"/>
      <c r="J8" s="133"/>
      <c r="K8" s="133"/>
      <c r="L8" s="133"/>
      <c r="M8" s="133"/>
      <c r="N8" s="133"/>
      <c r="O8" s="133"/>
      <c r="P8" s="133"/>
      <c r="Q8" s="133"/>
      <c r="R8" s="134"/>
      <c r="S8" s="135" t="n">
        <f aca="false">SUM(G8:R8)</f>
        <v>0</v>
      </c>
    </row>
    <row r="9" customFormat="false" ht="30" hidden="false" customHeight="true" outlineLevel="0" collapsed="false">
      <c r="A9" s="127"/>
      <c r="B9" s="136" t="s">
        <v>96</v>
      </c>
      <c r="C9" s="128" t="s">
        <v>92</v>
      </c>
      <c r="D9" s="137"/>
      <c r="E9" s="130" t="n">
        <f aca="false">ROUNDDOWN(D9*H9,0)</f>
        <v>0</v>
      </c>
      <c r="F9" s="131" t="n">
        <f aca="false">ROUNDDOWN(E9*I9*44/12,0)</f>
        <v>0</v>
      </c>
      <c r="G9" s="132"/>
      <c r="H9" s="133"/>
      <c r="I9" s="133"/>
      <c r="J9" s="133"/>
      <c r="K9" s="133"/>
      <c r="L9" s="133"/>
      <c r="M9" s="133"/>
      <c r="N9" s="133"/>
      <c r="O9" s="133"/>
      <c r="P9" s="133"/>
      <c r="Q9" s="133"/>
      <c r="R9" s="134"/>
      <c r="S9" s="135" t="n">
        <f aca="false">SUM(G9:R9)</f>
        <v>0</v>
      </c>
    </row>
    <row r="10" customFormat="false" ht="30" hidden="false" customHeight="true" outlineLevel="0" collapsed="false">
      <c r="A10" s="127"/>
      <c r="B10" s="136" t="s">
        <v>97</v>
      </c>
      <c r="C10" s="128" t="s">
        <v>92</v>
      </c>
      <c r="D10" s="137"/>
      <c r="E10" s="130" t="n">
        <f aca="false">ROUNDDOWN(D10*H10,0)</f>
        <v>0</v>
      </c>
      <c r="F10" s="131" t="n">
        <f aca="false">ROUNDDOWN(E10*I10*44/12,0)</f>
        <v>0</v>
      </c>
      <c r="G10" s="132"/>
      <c r="H10" s="133"/>
      <c r="I10" s="133"/>
      <c r="J10" s="133"/>
      <c r="K10" s="133"/>
      <c r="L10" s="133"/>
      <c r="M10" s="133"/>
      <c r="N10" s="133"/>
      <c r="O10" s="133"/>
      <c r="P10" s="133"/>
      <c r="Q10" s="133"/>
      <c r="R10" s="134"/>
      <c r="S10" s="135" t="n">
        <f aca="false">SUM(G10:R10)</f>
        <v>0</v>
      </c>
    </row>
    <row r="11" customFormat="false" ht="30" hidden="false" customHeight="true" outlineLevel="0" collapsed="false">
      <c r="A11" s="127"/>
      <c r="B11" s="136" t="s">
        <v>98</v>
      </c>
      <c r="C11" s="128" t="s">
        <v>92</v>
      </c>
      <c r="D11" s="137"/>
      <c r="E11" s="130" t="n">
        <f aca="false">ROUNDDOWN(D11*H11,0)</f>
        <v>0</v>
      </c>
      <c r="F11" s="131" t="n">
        <f aca="false">ROUNDDOWN(E11*I11*44/12,0)</f>
        <v>0</v>
      </c>
      <c r="G11" s="132"/>
      <c r="H11" s="133"/>
      <c r="I11" s="133"/>
      <c r="J11" s="133"/>
      <c r="K11" s="133"/>
      <c r="L11" s="133"/>
      <c r="M11" s="133"/>
      <c r="N11" s="133"/>
      <c r="O11" s="133"/>
      <c r="P11" s="133"/>
      <c r="Q11" s="133"/>
      <c r="R11" s="134"/>
      <c r="S11" s="135" t="n">
        <f aca="false">SUM(G11:R11)</f>
        <v>0</v>
      </c>
    </row>
    <row r="12" customFormat="false" ht="30" hidden="false" customHeight="true" outlineLevel="0" collapsed="false">
      <c r="A12" s="127"/>
      <c r="B12" s="136" t="s">
        <v>99</v>
      </c>
      <c r="C12" s="128" t="s">
        <v>100</v>
      </c>
      <c r="D12" s="137"/>
      <c r="E12" s="130" t="n">
        <f aca="false">ROUNDDOWN(D12*H12,0)</f>
        <v>0</v>
      </c>
      <c r="F12" s="131" t="n">
        <f aca="false">ROUNDDOWN(E12*I12*44/12,0)</f>
        <v>0</v>
      </c>
      <c r="G12" s="132"/>
      <c r="H12" s="133"/>
      <c r="I12" s="133"/>
      <c r="J12" s="133"/>
      <c r="K12" s="133"/>
      <c r="L12" s="133"/>
      <c r="M12" s="133"/>
      <c r="N12" s="133"/>
      <c r="O12" s="133"/>
      <c r="P12" s="133"/>
      <c r="Q12" s="133"/>
      <c r="R12" s="134"/>
      <c r="S12" s="135" t="n">
        <f aca="false">SUM(G12:R12)</f>
        <v>0</v>
      </c>
    </row>
    <row r="13" customFormat="false" ht="30" hidden="false" customHeight="true" outlineLevel="0" collapsed="false">
      <c r="A13" s="127"/>
      <c r="B13" s="136" t="s">
        <v>101</v>
      </c>
      <c r="C13" s="128" t="s">
        <v>100</v>
      </c>
      <c r="D13" s="137"/>
      <c r="E13" s="130" t="n">
        <f aca="false">ROUNDDOWN(D13*H13,0)</f>
        <v>0</v>
      </c>
      <c r="F13" s="131" t="n">
        <f aca="false">ROUNDDOWN(E13*I13*44/12,0)</f>
        <v>0</v>
      </c>
      <c r="G13" s="132"/>
      <c r="H13" s="133"/>
      <c r="I13" s="133"/>
      <c r="J13" s="133"/>
      <c r="K13" s="133"/>
      <c r="L13" s="133"/>
      <c r="M13" s="133"/>
      <c r="N13" s="133"/>
      <c r="O13" s="133"/>
      <c r="P13" s="133"/>
      <c r="Q13" s="133"/>
      <c r="R13" s="134"/>
      <c r="S13" s="135" t="n">
        <f aca="false">SUM(G13:R13)</f>
        <v>0</v>
      </c>
    </row>
    <row r="14" customFormat="false" ht="30" hidden="false" customHeight="true" outlineLevel="0" collapsed="false">
      <c r="A14" s="127"/>
      <c r="B14" s="136" t="s">
        <v>102</v>
      </c>
      <c r="C14" s="128" t="s">
        <v>100</v>
      </c>
      <c r="D14" s="137"/>
      <c r="E14" s="130" t="n">
        <f aca="false">ROUNDDOWN(D14*H14,0)</f>
        <v>0</v>
      </c>
      <c r="F14" s="131" t="n">
        <f aca="false">ROUNDDOWN(E14*I14*44/12,0)</f>
        <v>0</v>
      </c>
      <c r="G14" s="132"/>
      <c r="H14" s="133"/>
      <c r="I14" s="133"/>
      <c r="J14" s="133"/>
      <c r="K14" s="133"/>
      <c r="L14" s="133"/>
      <c r="M14" s="133"/>
      <c r="N14" s="133"/>
      <c r="O14" s="133"/>
      <c r="P14" s="133"/>
      <c r="Q14" s="133"/>
      <c r="R14" s="134"/>
      <c r="S14" s="135" t="n">
        <f aca="false">SUM(G14:R14)</f>
        <v>0</v>
      </c>
    </row>
    <row r="15" customFormat="false" ht="30" hidden="false" customHeight="true" outlineLevel="0" collapsed="false">
      <c r="A15" s="127"/>
      <c r="B15" s="136" t="s">
        <v>103</v>
      </c>
      <c r="C15" s="128" t="s">
        <v>100</v>
      </c>
      <c r="D15" s="137"/>
      <c r="E15" s="130" t="n">
        <f aca="false">ROUNDDOWN(D15*H15,0)</f>
        <v>0</v>
      </c>
      <c r="F15" s="131" t="n">
        <f aca="false">ROUNDDOWN(E15*I15*44/12,0)</f>
        <v>0</v>
      </c>
      <c r="G15" s="132"/>
      <c r="H15" s="133"/>
      <c r="I15" s="133"/>
      <c r="J15" s="133"/>
      <c r="K15" s="133"/>
      <c r="L15" s="133"/>
      <c r="M15" s="133"/>
      <c r="N15" s="133"/>
      <c r="O15" s="133"/>
      <c r="P15" s="133"/>
      <c r="Q15" s="133"/>
      <c r="R15" s="134"/>
      <c r="S15" s="135" t="n">
        <f aca="false">SUM(G15:R15)</f>
        <v>0</v>
      </c>
    </row>
    <row r="16" customFormat="false" ht="30" hidden="false" customHeight="true" outlineLevel="0" collapsed="false">
      <c r="A16" s="127"/>
      <c r="B16" s="136" t="s">
        <v>104</v>
      </c>
      <c r="C16" s="128" t="s">
        <v>100</v>
      </c>
      <c r="D16" s="137"/>
      <c r="E16" s="130" t="n">
        <f aca="false">ROUNDDOWN(D16*H16,0)</f>
        <v>0</v>
      </c>
      <c r="F16" s="131" t="n">
        <f aca="false">ROUNDDOWN(E16*I16*44/12,0)</f>
        <v>0</v>
      </c>
      <c r="G16" s="132"/>
      <c r="H16" s="133"/>
      <c r="I16" s="133"/>
      <c r="J16" s="133"/>
      <c r="K16" s="133"/>
      <c r="L16" s="133"/>
      <c r="M16" s="133"/>
      <c r="N16" s="133"/>
      <c r="O16" s="133"/>
      <c r="P16" s="133"/>
      <c r="Q16" s="133"/>
      <c r="R16" s="134"/>
      <c r="S16" s="135" t="n">
        <f aca="false">SUM(G16:R16)</f>
        <v>0</v>
      </c>
    </row>
    <row r="17" customFormat="false" ht="30" hidden="false" customHeight="true" outlineLevel="0" collapsed="false">
      <c r="A17" s="127"/>
      <c r="B17" s="136" t="s">
        <v>105</v>
      </c>
      <c r="C17" s="128" t="s">
        <v>100</v>
      </c>
      <c r="D17" s="137"/>
      <c r="E17" s="130" t="n">
        <f aca="false">ROUNDDOWN(D17*H17,0)</f>
        <v>0</v>
      </c>
      <c r="F17" s="131" t="n">
        <f aca="false">ROUNDDOWN(E17*I17*44/12,0)</f>
        <v>0</v>
      </c>
      <c r="G17" s="132"/>
      <c r="H17" s="133"/>
      <c r="I17" s="133"/>
      <c r="J17" s="133"/>
      <c r="K17" s="133"/>
      <c r="L17" s="133"/>
      <c r="M17" s="133"/>
      <c r="N17" s="133"/>
      <c r="O17" s="133"/>
      <c r="P17" s="133"/>
      <c r="Q17" s="133"/>
      <c r="R17" s="134"/>
      <c r="S17" s="135" t="n">
        <f aca="false">SUM(G17:R17)</f>
        <v>0</v>
      </c>
    </row>
    <row r="18" customFormat="false" ht="30" hidden="false" customHeight="true" outlineLevel="0" collapsed="false">
      <c r="A18" s="127"/>
      <c r="B18" s="136" t="s">
        <v>106</v>
      </c>
      <c r="C18" s="128" t="s">
        <v>100</v>
      </c>
      <c r="D18" s="137"/>
      <c r="E18" s="130" t="n">
        <f aca="false">ROUNDDOWN(D18*H18,0)</f>
        <v>0</v>
      </c>
      <c r="F18" s="131" t="n">
        <f aca="false">ROUNDDOWN(E18*I18*44/12,0)</f>
        <v>0</v>
      </c>
      <c r="G18" s="132"/>
      <c r="H18" s="133"/>
      <c r="I18" s="133"/>
      <c r="J18" s="133"/>
      <c r="K18" s="133"/>
      <c r="L18" s="133"/>
      <c r="M18" s="133"/>
      <c r="N18" s="133"/>
      <c r="O18" s="133"/>
      <c r="P18" s="133"/>
      <c r="Q18" s="133"/>
      <c r="R18" s="134"/>
      <c r="S18" s="135" t="n">
        <f aca="false">SUM(G18:R18)</f>
        <v>0</v>
      </c>
    </row>
    <row r="19" customFormat="false" ht="30" hidden="false" customHeight="true" outlineLevel="0" collapsed="false">
      <c r="A19" s="127"/>
      <c r="B19" s="136" t="s">
        <v>107</v>
      </c>
      <c r="C19" s="128" t="s">
        <v>100</v>
      </c>
      <c r="D19" s="137" t="n">
        <v>50</v>
      </c>
      <c r="E19" s="130" t="n">
        <f aca="false">ROUNDDOWN(D19*H19,0)</f>
        <v>0</v>
      </c>
      <c r="F19" s="131" t="n">
        <f aca="false">ROUNDDOWN(E19*I19*44/12,0)</f>
        <v>0</v>
      </c>
      <c r="G19" s="132"/>
      <c r="H19" s="133"/>
      <c r="I19" s="133"/>
      <c r="J19" s="133"/>
      <c r="K19" s="133"/>
      <c r="L19" s="133"/>
      <c r="M19" s="133"/>
      <c r="N19" s="133"/>
      <c r="O19" s="133"/>
      <c r="P19" s="133"/>
      <c r="Q19" s="133"/>
      <c r="R19" s="134"/>
      <c r="S19" s="135" t="n">
        <f aca="false">SUM(G19:R19)</f>
        <v>0</v>
      </c>
    </row>
    <row r="20" customFormat="false" ht="30" hidden="false" customHeight="true" outlineLevel="0" collapsed="false">
      <c r="A20" s="127"/>
      <c r="B20" s="136" t="s">
        <v>108</v>
      </c>
      <c r="C20" s="128" t="s">
        <v>100</v>
      </c>
      <c r="D20" s="137"/>
      <c r="E20" s="130" t="n">
        <f aca="false">ROUNDDOWN(D20*H20,0)</f>
        <v>0</v>
      </c>
      <c r="F20" s="131" t="n">
        <f aca="false">ROUNDDOWN(E20*I20*44/12,0)</f>
        <v>0</v>
      </c>
      <c r="G20" s="132"/>
      <c r="H20" s="133"/>
      <c r="I20" s="133"/>
      <c r="J20" s="133"/>
      <c r="K20" s="133"/>
      <c r="L20" s="133"/>
      <c r="M20" s="133"/>
      <c r="N20" s="133"/>
      <c r="O20" s="133"/>
      <c r="P20" s="133"/>
      <c r="Q20" s="133"/>
      <c r="R20" s="134"/>
      <c r="S20" s="135" t="n">
        <f aca="false">SUM(G20:R20)</f>
        <v>0</v>
      </c>
    </row>
    <row r="21" customFormat="false" ht="30" hidden="false" customHeight="true" outlineLevel="0" collapsed="false">
      <c r="A21" s="127"/>
      <c r="B21" s="136" t="s">
        <v>109</v>
      </c>
      <c r="C21" s="128" t="s">
        <v>92</v>
      </c>
      <c r="D21" s="137"/>
      <c r="E21" s="130" t="n">
        <f aca="false">ROUNDDOWN(D21*H21,0)</f>
        <v>0</v>
      </c>
      <c r="F21" s="131" t="n">
        <f aca="false">ROUNDDOWN(E21*I21*44/12,0)</f>
        <v>0</v>
      </c>
      <c r="G21" s="132"/>
      <c r="H21" s="133"/>
      <c r="I21" s="133"/>
      <c r="J21" s="133"/>
      <c r="K21" s="133"/>
      <c r="L21" s="133"/>
      <c r="M21" s="133"/>
      <c r="N21" s="133"/>
      <c r="O21" s="133"/>
      <c r="P21" s="133"/>
      <c r="Q21" s="133"/>
      <c r="R21" s="134"/>
      <c r="S21" s="135" t="n">
        <f aca="false">SUM(G21:R21)</f>
        <v>0</v>
      </c>
    </row>
    <row r="22" customFormat="false" ht="30" hidden="false" customHeight="true" outlineLevel="0" collapsed="false">
      <c r="A22" s="127"/>
      <c r="B22" s="136" t="s">
        <v>110</v>
      </c>
      <c r="C22" s="128" t="s">
        <v>111</v>
      </c>
      <c r="D22" s="137"/>
      <c r="E22" s="130" t="n">
        <f aca="false">ROUNDDOWN(D22*H22,0)</f>
        <v>0</v>
      </c>
      <c r="F22" s="131" t="n">
        <f aca="false">ROUNDDOWN(E22*I22*44/12,0)</f>
        <v>0</v>
      </c>
      <c r="G22" s="132"/>
      <c r="H22" s="133"/>
      <c r="I22" s="133"/>
      <c r="J22" s="133"/>
      <c r="K22" s="133"/>
      <c r="L22" s="133"/>
      <c r="M22" s="133"/>
      <c r="N22" s="133"/>
      <c r="O22" s="133"/>
      <c r="P22" s="133"/>
      <c r="Q22" s="133"/>
      <c r="R22" s="134"/>
      <c r="S22" s="135" t="n">
        <f aca="false">SUM(G22:R22)</f>
        <v>0</v>
      </c>
    </row>
    <row r="23" customFormat="false" ht="30" hidden="false" customHeight="true" outlineLevel="0" collapsed="false">
      <c r="A23" s="127"/>
      <c r="B23" s="136" t="s">
        <v>112</v>
      </c>
      <c r="C23" s="128" t="s">
        <v>92</v>
      </c>
      <c r="D23" s="137"/>
      <c r="E23" s="130" t="n">
        <f aca="false">ROUNDDOWN(D23*H23,0)</f>
        <v>0</v>
      </c>
      <c r="F23" s="131" t="n">
        <f aca="false">ROUNDDOWN(E23*I23*44/12,0)</f>
        <v>0</v>
      </c>
      <c r="G23" s="132"/>
      <c r="H23" s="133"/>
      <c r="I23" s="133"/>
      <c r="J23" s="133"/>
      <c r="K23" s="133"/>
      <c r="L23" s="133"/>
      <c r="M23" s="133"/>
      <c r="N23" s="133"/>
      <c r="O23" s="133"/>
      <c r="P23" s="133"/>
      <c r="Q23" s="133"/>
      <c r="R23" s="134"/>
      <c r="S23" s="135" t="n">
        <f aca="false">SUM(G23:R23)</f>
        <v>0</v>
      </c>
    </row>
    <row r="24" customFormat="false" ht="30" hidden="false" customHeight="true" outlineLevel="0" collapsed="false">
      <c r="A24" s="127"/>
      <c r="B24" s="136" t="s">
        <v>113</v>
      </c>
      <c r="C24" s="128" t="s">
        <v>111</v>
      </c>
      <c r="D24" s="137"/>
      <c r="E24" s="130" t="n">
        <f aca="false">ROUNDDOWN(D24*H24,0)</f>
        <v>0</v>
      </c>
      <c r="F24" s="131" t="n">
        <f aca="false">ROUNDDOWN(E24*I24*44/12,0)</f>
        <v>0</v>
      </c>
      <c r="G24" s="132"/>
      <c r="H24" s="133"/>
      <c r="I24" s="133"/>
      <c r="J24" s="133"/>
      <c r="K24" s="133"/>
      <c r="L24" s="133"/>
      <c r="M24" s="133"/>
      <c r="N24" s="133"/>
      <c r="O24" s="133"/>
      <c r="P24" s="133"/>
      <c r="Q24" s="133"/>
      <c r="R24" s="134"/>
      <c r="S24" s="135" t="n">
        <f aca="false">SUM(G24:R24)</f>
        <v>0</v>
      </c>
    </row>
    <row r="25" customFormat="false" ht="30" hidden="false" customHeight="true" outlineLevel="0" collapsed="false">
      <c r="A25" s="127"/>
      <c r="B25" s="136" t="s">
        <v>114</v>
      </c>
      <c r="C25" s="128" t="s">
        <v>92</v>
      </c>
      <c r="D25" s="137"/>
      <c r="E25" s="130" t="n">
        <f aca="false">ROUNDDOWN(D25*H25,0)</f>
        <v>0</v>
      </c>
      <c r="F25" s="131" t="n">
        <f aca="false">ROUNDDOWN(E25*I25*44/12,0)</f>
        <v>0</v>
      </c>
      <c r="G25" s="132"/>
      <c r="H25" s="133"/>
      <c r="I25" s="133"/>
      <c r="J25" s="133"/>
      <c r="K25" s="133"/>
      <c r="L25" s="133"/>
      <c r="M25" s="133"/>
      <c r="N25" s="133"/>
      <c r="O25" s="133"/>
      <c r="P25" s="133"/>
      <c r="Q25" s="133"/>
      <c r="R25" s="134"/>
      <c r="S25" s="135" t="n">
        <f aca="false">SUM(G25:R25)</f>
        <v>0</v>
      </c>
    </row>
    <row r="26" customFormat="false" ht="30" hidden="false" customHeight="true" outlineLevel="0" collapsed="false">
      <c r="A26" s="127"/>
      <c r="B26" s="136" t="s">
        <v>115</v>
      </c>
      <c r="C26" s="128" t="s">
        <v>111</v>
      </c>
      <c r="D26" s="137"/>
      <c r="E26" s="130" t="n">
        <f aca="false">ROUNDDOWN(D26*H26,0)</f>
        <v>0</v>
      </c>
      <c r="F26" s="131" t="n">
        <f aca="false">ROUNDDOWN(E26*I26*44/12,0)</f>
        <v>0</v>
      </c>
      <c r="G26" s="132"/>
      <c r="H26" s="133"/>
      <c r="I26" s="133"/>
      <c r="J26" s="133"/>
      <c r="K26" s="133"/>
      <c r="L26" s="133"/>
      <c r="M26" s="133"/>
      <c r="N26" s="133"/>
      <c r="O26" s="133"/>
      <c r="P26" s="133"/>
      <c r="Q26" s="133"/>
      <c r="R26" s="134"/>
      <c r="S26" s="135" t="n">
        <f aca="false">SUM(G26:R26)</f>
        <v>0</v>
      </c>
    </row>
    <row r="27" customFormat="false" ht="30" hidden="false" customHeight="true" outlineLevel="0" collapsed="false">
      <c r="A27" s="127"/>
      <c r="B27" s="136" t="s">
        <v>116</v>
      </c>
      <c r="C27" s="128" t="s">
        <v>111</v>
      </c>
      <c r="D27" s="137"/>
      <c r="E27" s="130" t="n">
        <f aca="false">ROUNDDOWN(D27*H27,0)</f>
        <v>0</v>
      </c>
      <c r="F27" s="131" t="n">
        <f aca="false">ROUNDDOWN(E27*I27*44/12,0)</f>
        <v>0</v>
      </c>
      <c r="G27" s="132"/>
      <c r="H27" s="133"/>
      <c r="I27" s="133"/>
      <c r="J27" s="133"/>
      <c r="K27" s="133"/>
      <c r="L27" s="133"/>
      <c r="M27" s="133"/>
      <c r="N27" s="133"/>
      <c r="O27" s="133"/>
      <c r="P27" s="133"/>
      <c r="Q27" s="133"/>
      <c r="R27" s="134"/>
      <c r="S27" s="135" t="n">
        <f aca="false">SUM(G27:R27)</f>
        <v>0</v>
      </c>
    </row>
    <row r="28" customFormat="false" ht="30" hidden="false" customHeight="true" outlineLevel="0" collapsed="false">
      <c r="A28" s="127"/>
      <c r="B28" s="136" t="s">
        <v>117</v>
      </c>
      <c r="C28" s="128" t="s">
        <v>111</v>
      </c>
      <c r="D28" s="138"/>
      <c r="E28" s="130" t="n">
        <f aca="false">ROUNDDOWN(D28*H28,0)</f>
        <v>0</v>
      </c>
      <c r="F28" s="131" t="n">
        <f aca="false">ROUNDDOWN(E28*I28*44/12,0)</f>
        <v>0</v>
      </c>
      <c r="G28" s="139"/>
      <c r="H28" s="140"/>
      <c r="I28" s="140"/>
      <c r="J28" s="140"/>
      <c r="K28" s="140"/>
      <c r="L28" s="140"/>
      <c r="M28" s="140"/>
      <c r="N28" s="140"/>
      <c r="O28" s="140"/>
      <c r="P28" s="140"/>
      <c r="Q28" s="140"/>
      <c r="R28" s="141"/>
      <c r="S28" s="135" t="n">
        <f aca="false">SUM(G28:R28)</f>
        <v>0</v>
      </c>
    </row>
    <row r="29" customFormat="false" ht="30" hidden="false" customHeight="true" outlineLevel="0" collapsed="false">
      <c r="A29" s="120" t="s">
        <v>118</v>
      </c>
      <c r="B29" s="120"/>
      <c r="C29" s="136"/>
      <c r="D29" s="142"/>
      <c r="E29" s="143" t="n">
        <f aca="false">SUM(E5:E28)</f>
        <v>0</v>
      </c>
      <c r="F29" s="143" t="n">
        <f aca="false">SUM(F5:F28)</f>
        <v>0</v>
      </c>
      <c r="G29" s="144" t="n">
        <f aca="false">SUM(G5:G28)</f>
        <v>0</v>
      </c>
      <c r="H29" s="145" t="n">
        <f aca="false">SUM(H5:H28)</f>
        <v>0</v>
      </c>
      <c r="I29" s="145" t="n">
        <f aca="false">SUM(I5:I28)</f>
        <v>0</v>
      </c>
      <c r="J29" s="145" t="n">
        <f aca="false">SUM(J5:J28)</f>
        <v>0</v>
      </c>
      <c r="K29" s="145" t="n">
        <f aca="false">SUM(K5:K28)</f>
        <v>0</v>
      </c>
      <c r="L29" s="145" t="n">
        <f aca="false">SUM(L5:L28)</f>
        <v>0</v>
      </c>
      <c r="M29" s="145" t="n">
        <f aca="false">SUM(M5:M28)</f>
        <v>0</v>
      </c>
      <c r="N29" s="145" t="n">
        <f aca="false">SUM(N5:N28)</f>
        <v>0</v>
      </c>
      <c r="O29" s="145" t="n">
        <f aca="false">SUM(O5:O28)</f>
        <v>0</v>
      </c>
      <c r="P29" s="145" t="n">
        <f aca="false">SUM(P5:P28)</f>
        <v>0</v>
      </c>
      <c r="Q29" s="145" t="n">
        <f aca="false">SUM(Q5:Q28)</f>
        <v>0</v>
      </c>
      <c r="R29" s="146" t="n">
        <f aca="false">SUM(R5:R28)</f>
        <v>0</v>
      </c>
      <c r="S29" s="147" t="n">
        <f aca="false">SUM(S5:S28)</f>
        <v>0</v>
      </c>
    </row>
    <row r="30" customFormat="false" ht="30" hidden="false" customHeight="true" outlineLevel="0" collapsed="false">
      <c r="A30" s="120" t="s">
        <v>119</v>
      </c>
      <c r="B30" s="120"/>
      <c r="C30" s="136"/>
      <c r="D30" s="148"/>
      <c r="E30" s="148" t="n">
        <f aca="false">E4+E29</f>
        <v>50</v>
      </c>
      <c r="F30" s="148" t="n">
        <f aca="false">F4+F29</f>
        <v>2500</v>
      </c>
      <c r="G30" s="149" t="n">
        <f aca="false">G4+G29</f>
        <v>0</v>
      </c>
      <c r="H30" s="149" t="n">
        <f aca="false">H4+H29</f>
        <v>0</v>
      </c>
      <c r="I30" s="149" t="n">
        <f aca="false">I4+I29</f>
        <v>0</v>
      </c>
      <c r="J30" s="149" t="n">
        <f aca="false">J4+J29</f>
        <v>0</v>
      </c>
      <c r="K30" s="149" t="n">
        <f aca="false">K4+K29</f>
        <v>0</v>
      </c>
      <c r="L30" s="149" t="n">
        <f aca="false">L4+L29</f>
        <v>0</v>
      </c>
      <c r="M30" s="149" t="n">
        <f aca="false">M4+M29</f>
        <v>0</v>
      </c>
      <c r="N30" s="149" t="n">
        <f aca="false">N4+N29</f>
        <v>0</v>
      </c>
      <c r="O30" s="149" t="n">
        <f aca="false">O4+O29</f>
        <v>0</v>
      </c>
      <c r="P30" s="149" t="n">
        <f aca="false">P4+P29</f>
        <v>0</v>
      </c>
      <c r="Q30" s="149" t="n">
        <f aca="false">Q4+Q29</f>
        <v>0</v>
      </c>
      <c r="R30" s="149" t="n">
        <f aca="false">R4+R29</f>
        <v>0</v>
      </c>
      <c r="S30" s="147" t="n">
        <f aca="false">S4+S29</f>
        <v>0</v>
      </c>
    </row>
  </sheetData>
  <mergeCells count="6">
    <mergeCell ref="A1:B2"/>
    <mergeCell ref="C1:S1"/>
    <mergeCell ref="A4:B4"/>
    <mergeCell ref="A5:A28"/>
    <mergeCell ref="A29:B29"/>
    <mergeCell ref="A30:B30"/>
  </mergeCell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landscape" blackAndWhite="false" draft="false" cellComments="none" horizontalDpi="300" verticalDpi="300" copies="1"/>
  <headerFooter differentFirst="false" differentOddEven="false">
    <oddHeader/>
    <oddFooter/>
  </headerFooter>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M38"/>
  <sheetViews>
    <sheetView showFormulas="false" showGridLines="true" showRowColHeaders="true" showZeros="true" rightToLeft="false" tabSelected="false" showOutlineSymbols="true" defaultGridColor="true" view="pageBreakPreview" topLeftCell="A1" colorId="64" zoomScale="70" zoomScaleNormal="85" zoomScalePageLayoutView="70" workbookViewId="0">
      <selection pane="topLeft" activeCell="S24" activeCellId="0" sqref="S24"/>
    </sheetView>
  </sheetViews>
  <sheetFormatPr defaultColWidth="9.00390625" defaultRowHeight="12.75" zeroHeight="false" outlineLevelRow="0" outlineLevelCol="0"/>
  <cols>
    <col collapsed="false" customWidth="true" hidden="false" outlineLevel="0" max="1" min="1" style="150" width="8"/>
    <col collapsed="false" customWidth="true" hidden="false" outlineLevel="0" max="2" min="2" style="151" width="29.82"/>
    <col collapsed="false" customWidth="true" hidden="false" outlineLevel="0" max="3" min="3" style="151" width="12.27"/>
    <col collapsed="false" customWidth="true" hidden="false" outlineLevel="0" max="4" min="4" style="151" width="13.54"/>
    <col collapsed="false" customWidth="true" hidden="false" outlineLevel="0" max="5" min="5" style="151" width="12.46"/>
    <col collapsed="false" customWidth="true" hidden="false" outlineLevel="0" max="6" min="6" style="151" width="17.09"/>
    <col collapsed="false" customWidth="true" hidden="false" outlineLevel="0" max="7" min="7" style="151" width="12.46"/>
    <col collapsed="false" customWidth="true" hidden="false" outlineLevel="0" max="8" min="8" style="151" width="13.54"/>
    <col collapsed="false" customWidth="true" hidden="false" outlineLevel="0" max="10" min="9" style="151" width="13.91"/>
    <col collapsed="false" customWidth="true" hidden="true" outlineLevel="0" max="11" min="11" style="151" width="11"/>
    <col collapsed="false" customWidth="true" hidden="true" outlineLevel="0" max="12" min="12" style="151" width="9.45"/>
    <col collapsed="false" customWidth="true" hidden="true" outlineLevel="0" max="13" min="13" style="151" width="11.09"/>
    <col collapsed="false" customWidth="false" hidden="false" outlineLevel="0" max="16384" min="14" style="151" width="9"/>
  </cols>
  <sheetData>
    <row r="1" customFormat="false" ht="16.5" hidden="false" customHeight="false" outlineLevel="0" collapsed="false">
      <c r="A1" s="152" t="s">
        <v>120</v>
      </c>
    </row>
    <row r="3" customFormat="false" ht="12.75" hidden="false" customHeight="false" outlineLevel="0" collapsed="false">
      <c r="A3" s="153" t="s">
        <v>72</v>
      </c>
      <c r="B3" s="153"/>
      <c r="C3" s="153" t="s">
        <v>50</v>
      </c>
      <c r="D3" s="153"/>
      <c r="E3" s="153"/>
      <c r="F3" s="153"/>
      <c r="G3" s="153" t="s">
        <v>51</v>
      </c>
      <c r="H3" s="153"/>
      <c r="I3" s="153"/>
      <c r="J3" s="153"/>
    </row>
    <row r="4" customFormat="false" ht="39" hidden="false" customHeight="false" outlineLevel="0" collapsed="false">
      <c r="A4" s="153"/>
      <c r="B4" s="153"/>
      <c r="C4" s="153" t="s">
        <v>15</v>
      </c>
      <c r="D4" s="154" t="s">
        <v>73</v>
      </c>
      <c r="E4" s="155" t="s">
        <v>121</v>
      </c>
      <c r="F4" s="155" t="s">
        <v>75</v>
      </c>
      <c r="G4" s="153" t="s">
        <v>15</v>
      </c>
      <c r="H4" s="156" t="s">
        <v>73</v>
      </c>
      <c r="I4" s="155" t="s">
        <v>121</v>
      </c>
      <c r="J4" s="155" t="s">
        <v>75</v>
      </c>
      <c r="K4" s="151" t="s">
        <v>65</v>
      </c>
      <c r="L4" s="151" t="s">
        <v>66</v>
      </c>
      <c r="M4" s="157" t="s">
        <v>67</v>
      </c>
    </row>
    <row r="5" customFormat="false" ht="13.5" hidden="false" customHeight="false" outlineLevel="0" collapsed="false">
      <c r="A5" s="158" t="s">
        <v>88</v>
      </c>
      <c r="B5" s="136" t="s">
        <v>88</v>
      </c>
      <c r="C5" s="112" t="s">
        <v>64</v>
      </c>
      <c r="D5" s="159" t="n">
        <f aca="false">2設備投資効果!D22</f>
        <v>0</v>
      </c>
      <c r="E5" s="160" t="n">
        <f aca="false">D5*K5*M5</f>
        <v>0</v>
      </c>
      <c r="F5" s="161" t="n">
        <f aca="false">L5*D5</f>
        <v>0</v>
      </c>
      <c r="G5" s="112" t="s">
        <v>64</v>
      </c>
      <c r="H5" s="162" t="n">
        <f aca="false">2設備投資効果!I22</f>
        <v>0</v>
      </c>
      <c r="I5" s="160" t="n">
        <f aca="false">H5*K5*M5</f>
        <v>0</v>
      </c>
      <c r="J5" s="161" t="n">
        <f aca="false">L5*H5</f>
        <v>0</v>
      </c>
      <c r="K5" s="151" t="n">
        <v>9.76</v>
      </c>
      <c r="L5" s="151" t="n">
        <v>0.453</v>
      </c>
      <c r="M5" s="151" t="n">
        <v>0.0258</v>
      </c>
    </row>
    <row r="6" customFormat="false" ht="13.5" hidden="false" customHeight="false" outlineLevel="0" collapsed="false">
      <c r="A6" s="163" t="s">
        <v>89</v>
      </c>
      <c r="B6" s="163"/>
      <c r="C6" s="164"/>
      <c r="D6" s="165"/>
      <c r="E6" s="166" t="n">
        <f aca="false">SUM(E5)</f>
        <v>0</v>
      </c>
      <c r="F6" s="166" t="n">
        <f aca="false">SUM(F5)</f>
        <v>0</v>
      </c>
      <c r="G6" s="164"/>
      <c r="H6" s="167"/>
      <c r="I6" s="166" t="n">
        <f aca="false">SUM(I5)</f>
        <v>0</v>
      </c>
      <c r="J6" s="166" t="n">
        <f aca="false">SUM(J5)</f>
        <v>0</v>
      </c>
    </row>
    <row r="7" customFormat="false" ht="12.75" hidden="false" customHeight="true" outlineLevel="0" collapsed="false">
      <c r="A7" s="127" t="s">
        <v>122</v>
      </c>
      <c r="B7" s="111" t="s">
        <v>91</v>
      </c>
      <c r="C7" s="128" t="s">
        <v>92</v>
      </c>
      <c r="D7" s="168" t="n">
        <f aca="false">'[1]①設備投資前（月別シート）'!S8</f>
        <v>0</v>
      </c>
      <c r="E7" s="130" t="n">
        <f aca="false">ROUNDDOWN(D7*K7*$M$5,2)</f>
        <v>0</v>
      </c>
      <c r="F7" s="148" t="n">
        <f aca="false">ROUNDDOWN(D7*K7*L7*44/12,2)</f>
        <v>0</v>
      </c>
      <c r="G7" s="128" t="s">
        <v>92</v>
      </c>
      <c r="H7" s="168" t="n">
        <f aca="false">'[1]②設備投資後（月別シート）'!S8</f>
        <v>0</v>
      </c>
      <c r="I7" s="130" t="n">
        <f aca="false">ROUNDDOWN(H7*K7*$M$5,2)</f>
        <v>0</v>
      </c>
      <c r="J7" s="148" t="n">
        <f aca="false">ROUNDDOWN(I7*K7*L7*44/12,2)</f>
        <v>0</v>
      </c>
      <c r="K7" s="151" t="n">
        <v>29</v>
      </c>
      <c r="L7" s="151" t="n">
        <v>0.0245</v>
      </c>
    </row>
    <row r="8" customFormat="false" ht="12.75" hidden="false" customHeight="false" outlineLevel="0" collapsed="false">
      <c r="A8" s="127"/>
      <c r="B8" s="136" t="s">
        <v>93</v>
      </c>
      <c r="C8" s="128" t="s">
        <v>92</v>
      </c>
      <c r="D8" s="169" t="n">
        <f aca="false">'[1]①設備投資前（月別シート）'!S9</f>
        <v>0</v>
      </c>
      <c r="E8" s="130" t="n">
        <f aca="false">ROUNDDOWN(D8*K8*$M$5,2)</f>
        <v>0</v>
      </c>
      <c r="F8" s="148" t="n">
        <f aca="false">ROUNDDOWN(D8*K8*L8*44/12,2)</f>
        <v>0</v>
      </c>
      <c r="G8" s="128" t="s">
        <v>92</v>
      </c>
      <c r="H8" s="169" t="n">
        <f aca="false">'[1]②設備投資後（月別シート）'!S9</f>
        <v>0</v>
      </c>
      <c r="I8" s="130" t="n">
        <f aca="false">ROUNDDOWN(H8*K8*$M$5,2)</f>
        <v>0</v>
      </c>
      <c r="J8" s="148" t="n">
        <f aca="false">ROUNDDOWN(I8*K8*L8*44/12,2)</f>
        <v>0</v>
      </c>
      <c r="K8" s="151" t="n">
        <v>25.7</v>
      </c>
      <c r="L8" s="151" t="n">
        <v>0.0247</v>
      </c>
    </row>
    <row r="9" customFormat="false" ht="12.75" hidden="false" customHeight="false" outlineLevel="0" collapsed="false">
      <c r="A9" s="127"/>
      <c r="B9" s="136" t="s">
        <v>94</v>
      </c>
      <c r="C9" s="128" t="s">
        <v>92</v>
      </c>
      <c r="D9" s="169" t="n">
        <f aca="false">'[1]①設備投資前（月別シート）'!S10</f>
        <v>0</v>
      </c>
      <c r="E9" s="130" t="n">
        <f aca="false">ROUNDDOWN(D9*K9*$M$5,2)</f>
        <v>0</v>
      </c>
      <c r="F9" s="148" t="n">
        <f aca="false">ROUNDDOWN(D9*K9*L9*44/12,2)</f>
        <v>0</v>
      </c>
      <c r="G9" s="128" t="s">
        <v>92</v>
      </c>
      <c r="H9" s="169" t="n">
        <f aca="false">'[1]②設備投資後（月別シート）'!S10</f>
        <v>0</v>
      </c>
      <c r="I9" s="130" t="n">
        <f aca="false">ROUNDDOWN(H9*K9*$M$5,2)</f>
        <v>0</v>
      </c>
      <c r="J9" s="148" t="n">
        <f aca="false">ROUNDDOWN(I9*K9*L9*44/12,2)</f>
        <v>0</v>
      </c>
      <c r="K9" s="151" t="n">
        <v>26.9</v>
      </c>
      <c r="L9" s="151" t="n">
        <v>0.0255</v>
      </c>
    </row>
    <row r="10" customFormat="false" ht="12.75" hidden="false" customHeight="false" outlineLevel="0" collapsed="false">
      <c r="A10" s="127"/>
      <c r="B10" s="136" t="s">
        <v>95</v>
      </c>
      <c r="C10" s="128" t="s">
        <v>92</v>
      </c>
      <c r="D10" s="169" t="n">
        <f aca="false">'[1]①設備投資前（月別シート）'!S11</f>
        <v>0</v>
      </c>
      <c r="E10" s="130" t="n">
        <f aca="false">ROUNDDOWN(D10*K10*$M$5,2)</f>
        <v>0</v>
      </c>
      <c r="F10" s="148" t="n">
        <f aca="false">ROUNDDOWN(D10*K10*L10*44/12,2)</f>
        <v>0</v>
      </c>
      <c r="G10" s="128" t="s">
        <v>92</v>
      </c>
      <c r="H10" s="169" t="n">
        <f aca="false">'[1]②設備投資後（月別シート）'!S11</f>
        <v>0</v>
      </c>
      <c r="I10" s="130" t="n">
        <f aca="false">ROUNDDOWN(H10*K10*$M$5,2)</f>
        <v>0</v>
      </c>
      <c r="J10" s="148" t="n">
        <f aca="false">ROUNDDOWN(I10*K10*L10*44/12,2)</f>
        <v>0</v>
      </c>
      <c r="K10" s="151" t="n">
        <v>29.4</v>
      </c>
      <c r="L10" s="151" t="n">
        <v>0.0294</v>
      </c>
    </row>
    <row r="11" customFormat="false" ht="12.75" hidden="false" customHeight="false" outlineLevel="0" collapsed="false">
      <c r="A11" s="127"/>
      <c r="B11" s="136" t="s">
        <v>96</v>
      </c>
      <c r="C11" s="128" t="s">
        <v>92</v>
      </c>
      <c r="D11" s="169" t="n">
        <f aca="false">'[1]①設備投資前（月別シート）'!S12</f>
        <v>0</v>
      </c>
      <c r="E11" s="130" t="n">
        <f aca="false">ROUNDDOWN(D11*K11*$M$5,2)</f>
        <v>0</v>
      </c>
      <c r="F11" s="148" t="n">
        <f aca="false">ROUNDDOWN(D11*K11*L11*44/12,2)</f>
        <v>0</v>
      </c>
      <c r="G11" s="128" t="s">
        <v>92</v>
      </c>
      <c r="H11" s="169" t="n">
        <f aca="false">'[1]②設備投資後（月別シート）'!S12</f>
        <v>0</v>
      </c>
      <c r="I11" s="130" t="n">
        <f aca="false">ROUNDDOWN(H11*K11*$M$5,2)</f>
        <v>0</v>
      </c>
      <c r="J11" s="148" t="n">
        <f aca="false">ROUNDDOWN(I11*K11*L11*44/12,2)</f>
        <v>0</v>
      </c>
      <c r="K11" s="151" t="n">
        <v>29.9</v>
      </c>
      <c r="L11" s="151" t="n">
        <v>0.0254</v>
      </c>
    </row>
    <row r="12" customFormat="false" ht="12.75" hidden="false" customHeight="false" outlineLevel="0" collapsed="false">
      <c r="A12" s="127"/>
      <c r="B12" s="136" t="s">
        <v>97</v>
      </c>
      <c r="C12" s="128" t="s">
        <v>92</v>
      </c>
      <c r="D12" s="169" t="n">
        <f aca="false">'[1]①設備投資前（月別シート）'!S13</f>
        <v>0</v>
      </c>
      <c r="E12" s="130" t="n">
        <f aca="false">ROUNDDOWN(D12*K12*$M$5,2)</f>
        <v>0</v>
      </c>
      <c r="F12" s="148" t="n">
        <f aca="false">ROUNDDOWN(D12*K12*L12*44/12,2)</f>
        <v>0</v>
      </c>
      <c r="G12" s="128" t="s">
        <v>92</v>
      </c>
      <c r="H12" s="169" t="n">
        <f aca="false">'[1]②設備投資後（月別シート）'!S13</f>
        <v>0</v>
      </c>
      <c r="I12" s="130" t="n">
        <f aca="false">ROUNDDOWN(H12*K12*$M$5,2)</f>
        <v>0</v>
      </c>
      <c r="J12" s="148" t="n">
        <f aca="false">ROUNDDOWN(I12*K12*L12*44/12,2)</f>
        <v>0</v>
      </c>
      <c r="K12" s="151" t="n">
        <v>37.3</v>
      </c>
      <c r="L12" s="151" t="n">
        <v>0.0209</v>
      </c>
    </row>
    <row r="13" customFormat="false" ht="12.75" hidden="false" customHeight="false" outlineLevel="0" collapsed="false">
      <c r="A13" s="127"/>
      <c r="B13" s="136" t="s">
        <v>98</v>
      </c>
      <c r="C13" s="128" t="s">
        <v>92</v>
      </c>
      <c r="D13" s="169" t="n">
        <f aca="false">'[1]①設備投資前（月別シート）'!S14</f>
        <v>0</v>
      </c>
      <c r="E13" s="130" t="n">
        <f aca="false">ROUNDDOWN(D13*K13*$M$5,2)</f>
        <v>0</v>
      </c>
      <c r="F13" s="148" t="n">
        <f aca="false">ROUNDDOWN(D13*K13*L13*44/12,2)</f>
        <v>0</v>
      </c>
      <c r="G13" s="128" t="s">
        <v>92</v>
      </c>
      <c r="H13" s="169" t="n">
        <f aca="false">'[1]②設備投資後（月別シート）'!S14</f>
        <v>0</v>
      </c>
      <c r="I13" s="130" t="n">
        <f aca="false">ROUNDDOWN(H13*K13*$M$5,2)</f>
        <v>0</v>
      </c>
      <c r="J13" s="148" t="n">
        <f aca="false">ROUNDDOWN(I13*K13*L13*44/12,2)</f>
        <v>0</v>
      </c>
      <c r="K13" s="151" t="n">
        <v>40.9</v>
      </c>
      <c r="L13" s="151" t="n">
        <v>0.0208</v>
      </c>
    </row>
    <row r="14" customFormat="false" ht="12.75" hidden="false" customHeight="false" outlineLevel="0" collapsed="false">
      <c r="A14" s="127"/>
      <c r="B14" s="136" t="s">
        <v>99</v>
      </c>
      <c r="C14" s="128" t="s">
        <v>100</v>
      </c>
      <c r="D14" s="169" t="n">
        <f aca="false">'[1]①設備投資前（月別シート）'!S15</f>
        <v>0</v>
      </c>
      <c r="E14" s="130" t="n">
        <f aca="false">ROUNDDOWN(D14*K14*$M$5,2)</f>
        <v>0</v>
      </c>
      <c r="F14" s="148" t="n">
        <f aca="false">ROUNDDOWN(D14*K14*L14*44/12,2)</f>
        <v>0</v>
      </c>
      <c r="G14" s="128" t="s">
        <v>100</v>
      </c>
      <c r="H14" s="169" t="n">
        <f aca="false">'[1]②設備投資後（月別シート）'!S15</f>
        <v>0</v>
      </c>
      <c r="I14" s="130" t="n">
        <f aca="false">ROUNDDOWN(H14*K14*$M$5,2)</f>
        <v>0</v>
      </c>
      <c r="J14" s="148" t="n">
        <f aca="false">ROUNDDOWN(I14*K14*L14*44/12,2)</f>
        <v>0</v>
      </c>
      <c r="K14" s="151" t="n">
        <v>35.3</v>
      </c>
      <c r="L14" s="151" t="n">
        <v>0.0184</v>
      </c>
    </row>
    <row r="15" customFormat="false" ht="12.75" hidden="false" customHeight="false" outlineLevel="0" collapsed="false">
      <c r="A15" s="127"/>
      <c r="B15" s="136" t="s">
        <v>101</v>
      </c>
      <c r="C15" s="128" t="s">
        <v>100</v>
      </c>
      <c r="D15" s="169" t="n">
        <f aca="false">'[1]①設備投資前（月別シート）'!S16</f>
        <v>0</v>
      </c>
      <c r="E15" s="130" t="n">
        <f aca="false">ROUNDDOWN(D15*K15*$M$5,2)</f>
        <v>0</v>
      </c>
      <c r="F15" s="148" t="n">
        <f aca="false">ROUNDDOWN(D15*K15*L15*44/12,2)</f>
        <v>0</v>
      </c>
      <c r="G15" s="128" t="s">
        <v>100</v>
      </c>
      <c r="H15" s="169" t="n">
        <f aca="false">'[1]②設備投資後（月別シート）'!S16</f>
        <v>0</v>
      </c>
      <c r="I15" s="130" t="n">
        <f aca="false">ROUNDDOWN(H15*K15*$M$5,2)</f>
        <v>0</v>
      </c>
      <c r="J15" s="148" t="n">
        <f aca="false">ROUNDDOWN(I15*K15*L15*44/12,2)</f>
        <v>0</v>
      </c>
      <c r="K15" s="151" t="n">
        <v>38.2</v>
      </c>
      <c r="L15" s="151" t="n">
        <v>0.0187</v>
      </c>
    </row>
    <row r="16" customFormat="false" ht="12.75" hidden="false" customHeight="false" outlineLevel="0" collapsed="false">
      <c r="A16" s="127"/>
      <c r="B16" s="136" t="s">
        <v>102</v>
      </c>
      <c r="C16" s="128" t="s">
        <v>100</v>
      </c>
      <c r="D16" s="169" t="n">
        <f aca="false">'[1]①設備投資前（月別シート）'!S17</f>
        <v>0</v>
      </c>
      <c r="E16" s="130" t="n">
        <f aca="false">ROUNDDOWN(D16*K16*$M$5,2)</f>
        <v>0</v>
      </c>
      <c r="F16" s="148" t="n">
        <f aca="false">ROUNDDOWN(D16*K16*L16*44/12,2)</f>
        <v>0</v>
      </c>
      <c r="G16" s="128" t="s">
        <v>100</v>
      </c>
      <c r="H16" s="169" t="n">
        <f aca="false">'[1]②設備投資後（月別シート）'!S17</f>
        <v>0</v>
      </c>
      <c r="I16" s="130" t="n">
        <f aca="false">ROUNDDOWN(H16*K16*$M$5,2)</f>
        <v>0</v>
      </c>
      <c r="J16" s="148" t="n">
        <f aca="false">ROUNDDOWN(I16*K16*L16*44/12,2)</f>
        <v>0</v>
      </c>
      <c r="K16" s="151" t="n">
        <v>34.6</v>
      </c>
      <c r="L16" s="151" t="n">
        <v>0.0183</v>
      </c>
    </row>
    <row r="17" customFormat="false" ht="12.75" hidden="false" customHeight="false" outlineLevel="0" collapsed="false">
      <c r="A17" s="127"/>
      <c r="B17" s="136" t="s">
        <v>103</v>
      </c>
      <c r="C17" s="128" t="s">
        <v>100</v>
      </c>
      <c r="D17" s="169" t="n">
        <f aca="false">'[1]①設備投資前（月別シート）'!S18</f>
        <v>0</v>
      </c>
      <c r="E17" s="130" t="n">
        <f aca="false">ROUNDDOWN(D17*K17*$M$5,2)</f>
        <v>0</v>
      </c>
      <c r="F17" s="148" t="n">
        <f aca="false">ROUNDDOWN(D17*K17*L17*44/12,2)</f>
        <v>0</v>
      </c>
      <c r="G17" s="128" t="s">
        <v>100</v>
      </c>
      <c r="H17" s="169" t="n">
        <f aca="false">'[1]②設備投資後（月別シート）'!S18</f>
        <v>0</v>
      </c>
      <c r="I17" s="130" t="n">
        <f aca="false">ROUNDDOWN(H17*K17*$M$5,2)</f>
        <v>0</v>
      </c>
      <c r="J17" s="148" t="n">
        <f aca="false">ROUNDDOWN(I17*K17*L17*44/12,2)</f>
        <v>0</v>
      </c>
      <c r="K17" s="151" t="n">
        <v>33.6</v>
      </c>
      <c r="L17" s="151" t="n">
        <v>0.0182</v>
      </c>
    </row>
    <row r="18" customFormat="false" ht="12.75" hidden="false" customHeight="false" outlineLevel="0" collapsed="false">
      <c r="A18" s="127"/>
      <c r="B18" s="136" t="s">
        <v>104</v>
      </c>
      <c r="C18" s="128" t="s">
        <v>100</v>
      </c>
      <c r="D18" s="169" t="n">
        <f aca="false">'[1]①設備投資前（月別シート）'!S19</f>
        <v>0</v>
      </c>
      <c r="E18" s="130" t="n">
        <f aca="false">ROUNDDOWN(D18*K18*$M$5,2)</f>
        <v>0</v>
      </c>
      <c r="F18" s="148" t="n">
        <f aca="false">ROUNDDOWN(D18*K18*L18*44/12,2)</f>
        <v>0</v>
      </c>
      <c r="G18" s="128" t="s">
        <v>100</v>
      </c>
      <c r="H18" s="169" t="n">
        <f aca="false">'[1]②設備投資後（月別シート）'!S19</f>
        <v>0</v>
      </c>
      <c r="I18" s="130" t="n">
        <f aca="false">ROUNDDOWN(H18*K18*$M$5,2)</f>
        <v>0</v>
      </c>
      <c r="J18" s="148" t="n">
        <f aca="false">ROUNDDOWN(I18*K18*L18*44/12,2)</f>
        <v>0</v>
      </c>
      <c r="K18" s="151" t="n">
        <v>36.7</v>
      </c>
      <c r="L18" s="151" t="n">
        <v>0.0183</v>
      </c>
    </row>
    <row r="19" customFormat="false" ht="12.75" hidden="false" customHeight="false" outlineLevel="0" collapsed="false">
      <c r="A19" s="127"/>
      <c r="B19" s="136" t="s">
        <v>105</v>
      </c>
      <c r="C19" s="128" t="s">
        <v>100</v>
      </c>
      <c r="D19" s="169" t="n">
        <f aca="false">'[1]①設備投資前（月別シート）'!S20</f>
        <v>0</v>
      </c>
      <c r="E19" s="130" t="n">
        <f aca="false">ROUNDDOWN(D19*K19*$M$5,2)</f>
        <v>0</v>
      </c>
      <c r="F19" s="148" t="n">
        <f aca="false">ROUNDDOWN(D19*K19*L19*44/12,2)</f>
        <v>0</v>
      </c>
      <c r="G19" s="128" t="s">
        <v>100</v>
      </c>
      <c r="H19" s="169" t="n">
        <f aca="false">'[1]②設備投資後（月別シート）'!S20</f>
        <v>0</v>
      </c>
      <c r="I19" s="130" t="n">
        <f aca="false">ROUNDDOWN(H19*K19*$M$5,2)</f>
        <v>0</v>
      </c>
      <c r="J19" s="148" t="n">
        <f aca="false">ROUNDDOWN(I19*K19*L19*44/12,2)</f>
        <v>0</v>
      </c>
      <c r="K19" s="151" t="n">
        <v>36.7</v>
      </c>
      <c r="L19" s="151" t="n">
        <v>0.0185</v>
      </c>
    </row>
    <row r="20" customFormat="false" ht="12.75" hidden="false" customHeight="false" outlineLevel="0" collapsed="false">
      <c r="A20" s="127"/>
      <c r="B20" s="136" t="s">
        <v>106</v>
      </c>
      <c r="C20" s="128" t="s">
        <v>100</v>
      </c>
      <c r="D20" s="169" t="n">
        <f aca="false">'[1]①設備投資前（月別シート）'!S21</f>
        <v>0</v>
      </c>
      <c r="E20" s="130" t="n">
        <f aca="false">ROUNDDOWN(D20*K20*$M$5,2)</f>
        <v>0</v>
      </c>
      <c r="F20" s="148" t="n">
        <f aca="false">ROUNDDOWN(D20*K20*L20*44/12,2)</f>
        <v>0</v>
      </c>
      <c r="G20" s="128" t="s">
        <v>100</v>
      </c>
      <c r="H20" s="169" t="n">
        <f aca="false">'[1]②設備投資後（月別シート）'!S21</f>
        <v>0</v>
      </c>
      <c r="I20" s="130" t="n">
        <f aca="false">ROUNDDOWN(H20*K20*$M$5,2)</f>
        <v>0</v>
      </c>
      <c r="J20" s="148" t="n">
        <f aca="false">ROUNDDOWN(I20*K20*L20*44/12,2)</f>
        <v>0</v>
      </c>
      <c r="K20" s="151" t="n">
        <v>37.7</v>
      </c>
      <c r="L20" s="151" t="n">
        <v>0.0187</v>
      </c>
    </row>
    <row r="21" customFormat="false" ht="12.75" hidden="false" customHeight="false" outlineLevel="0" collapsed="false">
      <c r="A21" s="127"/>
      <c r="B21" s="136" t="s">
        <v>107</v>
      </c>
      <c r="C21" s="128" t="s">
        <v>100</v>
      </c>
      <c r="D21" s="169" t="n">
        <f aca="false">'[1]①設備投資前（月別シート）'!S22</f>
        <v>0</v>
      </c>
      <c r="E21" s="130" t="n">
        <f aca="false">ROUNDDOWN(D21*K21*$M$5,2)</f>
        <v>0</v>
      </c>
      <c r="F21" s="148" t="n">
        <f aca="false">ROUNDDOWN(D21*K21*L21*44/12,2)</f>
        <v>0</v>
      </c>
      <c r="G21" s="128" t="s">
        <v>100</v>
      </c>
      <c r="H21" s="169" t="n">
        <f aca="false">'[1]②設備投資後（月別シート）'!S22</f>
        <v>0</v>
      </c>
      <c r="I21" s="130" t="n">
        <f aca="false">ROUNDDOWN(H21*K21*$M$5,2)</f>
        <v>0</v>
      </c>
      <c r="J21" s="148" t="n">
        <f aca="false">ROUNDDOWN(I21*K21*L21*44/12,2)</f>
        <v>0</v>
      </c>
      <c r="K21" s="151" t="n">
        <v>39.1</v>
      </c>
      <c r="L21" s="151" t="n">
        <v>0.0189</v>
      </c>
    </row>
    <row r="22" customFormat="false" ht="12.75" hidden="false" customHeight="false" outlineLevel="0" collapsed="false">
      <c r="A22" s="127"/>
      <c r="B22" s="136" t="s">
        <v>108</v>
      </c>
      <c r="C22" s="128" t="s">
        <v>100</v>
      </c>
      <c r="D22" s="169" t="n">
        <f aca="false">'[1]①設備投資前（月別シート）'!S23</f>
        <v>0</v>
      </c>
      <c r="E22" s="130" t="n">
        <f aca="false">ROUNDDOWN(D22*K22*$M$5,2)</f>
        <v>0</v>
      </c>
      <c r="F22" s="148" t="n">
        <f aca="false">ROUNDDOWN(D22*K22*L22*44/12,2)</f>
        <v>0</v>
      </c>
      <c r="G22" s="128" t="s">
        <v>100</v>
      </c>
      <c r="H22" s="169" t="n">
        <f aca="false">'[1]②設備投資後（月別シート）'!S23</f>
        <v>0</v>
      </c>
      <c r="I22" s="130" t="n">
        <f aca="false">ROUNDDOWN(H22*K22*$M$5,2)</f>
        <v>0</v>
      </c>
      <c r="J22" s="148" t="n">
        <f aca="false">ROUNDDOWN(I22*K22*L22*44/12,2)</f>
        <v>0</v>
      </c>
      <c r="K22" s="151" t="n">
        <v>41.9</v>
      </c>
      <c r="L22" s="151" t="n">
        <v>0.0195</v>
      </c>
    </row>
    <row r="23" customFormat="false" ht="12.75" hidden="false" customHeight="false" outlineLevel="0" collapsed="false">
      <c r="A23" s="127"/>
      <c r="B23" s="136" t="s">
        <v>109</v>
      </c>
      <c r="C23" s="128" t="s">
        <v>92</v>
      </c>
      <c r="D23" s="169" t="n">
        <f aca="false">'[1]①設備投資前（月別シート）'!S24</f>
        <v>0</v>
      </c>
      <c r="E23" s="130" t="n">
        <f aca="false">ROUNDDOWN(D23*K23*$M$5,2)</f>
        <v>0</v>
      </c>
      <c r="F23" s="148" t="n">
        <f aca="false">ROUNDDOWN(D23*K23*L23*44/12,2)</f>
        <v>0</v>
      </c>
      <c r="G23" s="128" t="s">
        <v>92</v>
      </c>
      <c r="H23" s="169" t="n">
        <f aca="false">'[1]②設備投資後（月別シート）'!S24</f>
        <v>0</v>
      </c>
      <c r="I23" s="130" t="n">
        <f aca="false">ROUNDDOWN(H23*K23*$M$5,2)</f>
        <v>0</v>
      </c>
      <c r="J23" s="148" t="n">
        <f aca="false">ROUNDDOWN(I23*K23*L23*44/12,2)</f>
        <v>0</v>
      </c>
      <c r="K23" s="151" t="n">
        <v>50.8</v>
      </c>
      <c r="L23" s="151" t="n">
        <v>0.0161</v>
      </c>
    </row>
    <row r="24" customFormat="false" ht="12.75" hidden="false" customHeight="false" outlineLevel="0" collapsed="false">
      <c r="A24" s="127"/>
      <c r="B24" s="136" t="s">
        <v>110</v>
      </c>
      <c r="C24" s="128" t="s">
        <v>111</v>
      </c>
      <c r="D24" s="169" t="n">
        <f aca="false">'[1]①設備投資前（月別シート）'!S25</f>
        <v>0</v>
      </c>
      <c r="E24" s="130" t="n">
        <f aca="false">ROUNDDOWN(D24*K24*$M$5,2)</f>
        <v>0</v>
      </c>
      <c r="F24" s="148" t="n">
        <f aca="false">ROUNDDOWN(D24*K24*L24*44/12,2)</f>
        <v>0</v>
      </c>
      <c r="G24" s="128" t="s">
        <v>111</v>
      </c>
      <c r="H24" s="169" t="n">
        <f aca="false">'[1]②設備投資後（月別シート）'!S25</f>
        <v>0</v>
      </c>
      <c r="I24" s="130" t="n">
        <f aca="false">ROUNDDOWN(H24*K24*$M$5,2)</f>
        <v>0</v>
      </c>
      <c r="J24" s="148" t="n">
        <f aca="false">ROUNDDOWN(I24*K24*L24*44/12,2)</f>
        <v>0</v>
      </c>
      <c r="K24" s="151" t="n">
        <v>44.9</v>
      </c>
      <c r="L24" s="151" t="n">
        <v>0.0142</v>
      </c>
    </row>
    <row r="25" customFormat="false" ht="12.75" hidden="false" customHeight="false" outlineLevel="0" collapsed="false">
      <c r="A25" s="127"/>
      <c r="B25" s="136" t="s">
        <v>112</v>
      </c>
      <c r="C25" s="128" t="s">
        <v>92</v>
      </c>
      <c r="D25" s="169" t="n">
        <f aca="false">'[1]①設備投資前（月別シート）'!S26</f>
        <v>0</v>
      </c>
      <c r="E25" s="130" t="n">
        <f aca="false">ROUNDDOWN(D25*K25*$M$5,2)</f>
        <v>0</v>
      </c>
      <c r="F25" s="148" t="n">
        <f aca="false">ROUNDDOWN(D25*K25*L25*44/12,2)</f>
        <v>0</v>
      </c>
      <c r="G25" s="128" t="s">
        <v>92</v>
      </c>
      <c r="H25" s="169" t="n">
        <f aca="false">'[1]②設備投資後（月別シート）'!S26</f>
        <v>0</v>
      </c>
      <c r="I25" s="130" t="n">
        <f aca="false">ROUNDDOWN(H25*K25*$M$5,2)</f>
        <v>0</v>
      </c>
      <c r="J25" s="148" t="n">
        <f aca="false">ROUNDDOWN(I25*K25*L25*44/12,2)</f>
        <v>0</v>
      </c>
      <c r="K25" s="151" t="n">
        <v>54.6</v>
      </c>
      <c r="L25" s="151" t="n">
        <v>0.0135</v>
      </c>
    </row>
    <row r="26" customFormat="false" ht="12.75" hidden="false" customHeight="false" outlineLevel="0" collapsed="false">
      <c r="A26" s="127"/>
      <c r="B26" s="136" t="s">
        <v>113</v>
      </c>
      <c r="C26" s="128" t="s">
        <v>111</v>
      </c>
      <c r="D26" s="169" t="n">
        <f aca="false">'[1]①設備投資前（月別シート）'!S27</f>
        <v>0</v>
      </c>
      <c r="E26" s="130" t="n">
        <f aca="false">ROUNDDOWN(D26*K26*$M$5,2)</f>
        <v>0</v>
      </c>
      <c r="F26" s="148" t="n">
        <f aca="false">ROUNDDOWN(D26*K26*L26*44/12,2)</f>
        <v>0</v>
      </c>
      <c r="G26" s="128" t="s">
        <v>111</v>
      </c>
      <c r="H26" s="169" t="n">
        <f aca="false">'[1]②設備投資後（月別シート）'!S27</f>
        <v>0</v>
      </c>
      <c r="I26" s="130" t="n">
        <f aca="false">ROUNDDOWN(H26*K26*$M$5,2)</f>
        <v>0</v>
      </c>
      <c r="J26" s="148" t="n">
        <f aca="false">ROUNDDOWN(I26*K26*L26*44/12,2)</f>
        <v>0</v>
      </c>
      <c r="K26" s="151" t="n">
        <v>43.5</v>
      </c>
      <c r="L26" s="151" t="n">
        <v>0.0139</v>
      </c>
    </row>
    <row r="27" customFormat="false" ht="12.75" hidden="false" customHeight="false" outlineLevel="0" collapsed="false">
      <c r="A27" s="127"/>
      <c r="B27" s="136" t="s">
        <v>114</v>
      </c>
      <c r="C27" s="128" t="s">
        <v>92</v>
      </c>
      <c r="D27" s="169" t="n">
        <f aca="false">'[1]①設備投資前（月別シート）'!S28</f>
        <v>0</v>
      </c>
      <c r="E27" s="130" t="n">
        <f aca="false">ROUNDDOWN(D27*K27*$M$5,2)</f>
        <v>0</v>
      </c>
      <c r="F27" s="148" t="n">
        <f aca="false">ROUNDDOWN(D27*K27*L27*44/12,2)</f>
        <v>0</v>
      </c>
      <c r="G27" s="128" t="s">
        <v>92</v>
      </c>
      <c r="H27" s="169" t="n">
        <f aca="false">'[1]②設備投資後（月別シート）'!S28</f>
        <v>0</v>
      </c>
      <c r="I27" s="130" t="n">
        <f aca="false">ROUNDDOWN(H27*K27*$M$5,2)</f>
        <v>0</v>
      </c>
      <c r="J27" s="148" t="n">
        <f aca="false">ROUNDDOWN(I27*K27*L27*44/12,2)</f>
        <v>0</v>
      </c>
      <c r="K27" s="151" t="n">
        <v>21.1</v>
      </c>
      <c r="L27" s="151" t="n">
        <v>0.011</v>
      </c>
    </row>
    <row r="28" customFormat="false" ht="12.75" hidden="false" customHeight="false" outlineLevel="0" collapsed="false">
      <c r="A28" s="127"/>
      <c r="B28" s="136" t="s">
        <v>115</v>
      </c>
      <c r="C28" s="128" t="s">
        <v>111</v>
      </c>
      <c r="D28" s="169" t="n">
        <f aca="false">'[1]①設備投資前（月別シート）'!S29</f>
        <v>0</v>
      </c>
      <c r="E28" s="130" t="n">
        <f aca="false">ROUNDDOWN(D28*K28*$M$5,2)</f>
        <v>0</v>
      </c>
      <c r="F28" s="148" t="n">
        <f aca="false">ROUNDDOWN(D28*K28*L28*44/12,2)</f>
        <v>0</v>
      </c>
      <c r="G28" s="128" t="s">
        <v>111</v>
      </c>
      <c r="H28" s="169" t="n">
        <f aca="false">'[1]②設備投資後（月別シート）'!S29</f>
        <v>0</v>
      </c>
      <c r="I28" s="130" t="n">
        <f aca="false">ROUNDDOWN(H28*K28*$M$5,2)</f>
        <v>0</v>
      </c>
      <c r="J28" s="148" t="n">
        <f aca="false">ROUNDDOWN(I28*K28*L28*44/12,2)</f>
        <v>0</v>
      </c>
      <c r="K28" s="151" t="n">
        <v>3.41</v>
      </c>
      <c r="L28" s="151" t="n">
        <v>0.0263</v>
      </c>
    </row>
    <row r="29" customFormat="false" ht="12.75" hidden="false" customHeight="false" outlineLevel="0" collapsed="false">
      <c r="A29" s="127"/>
      <c r="B29" s="136" t="s">
        <v>116</v>
      </c>
      <c r="C29" s="128" t="s">
        <v>111</v>
      </c>
      <c r="D29" s="169" t="n">
        <f aca="false">'[1]①設備投資前（月別シート）'!S30</f>
        <v>0</v>
      </c>
      <c r="E29" s="130" t="n">
        <f aca="false">ROUNDDOWN(D29*K29*$M$5,2)</f>
        <v>0</v>
      </c>
      <c r="F29" s="148" t="n">
        <f aca="false">ROUNDDOWN(D29*K29*L29*44/12,2)</f>
        <v>0</v>
      </c>
      <c r="G29" s="128" t="s">
        <v>111</v>
      </c>
      <c r="H29" s="169" t="n">
        <f aca="false">'[1]②設備投資後（月別シート）'!S30</f>
        <v>0</v>
      </c>
      <c r="I29" s="130" t="n">
        <f aca="false">ROUNDDOWN(H29*K29*$M$5,2)</f>
        <v>0</v>
      </c>
      <c r="J29" s="148" t="n">
        <f aca="false">ROUNDDOWN(I29*K29*L29*44/12,2)</f>
        <v>0</v>
      </c>
      <c r="K29" s="151" t="n">
        <v>8.41</v>
      </c>
      <c r="L29" s="151" t="n">
        <v>0.0384</v>
      </c>
    </row>
    <row r="30" customFormat="false" ht="13.5" hidden="false" customHeight="false" outlineLevel="0" collapsed="false">
      <c r="A30" s="127"/>
      <c r="B30" s="136" t="s">
        <v>117</v>
      </c>
      <c r="C30" s="128" t="s">
        <v>111</v>
      </c>
      <c r="D30" s="170" t="n">
        <f aca="false">'[1]①設備投資前（月別シート）'!S31</f>
        <v>0</v>
      </c>
      <c r="E30" s="130" t="n">
        <f aca="false">ROUNDDOWN(D30*K30*$M$5,2)</f>
        <v>0</v>
      </c>
      <c r="F30" s="148" t="n">
        <f aca="false">ROUNDDOWN(D30*K30*L30*44/12,2)</f>
        <v>0</v>
      </c>
      <c r="G30" s="128" t="s">
        <v>111</v>
      </c>
      <c r="H30" s="170" t="n">
        <f aca="false">'[1]②設備投資後（月別シート）'!S31</f>
        <v>0</v>
      </c>
      <c r="I30" s="130" t="n">
        <f aca="false">ROUNDDOWN(H30*K30*$M$5,2)</f>
        <v>0</v>
      </c>
      <c r="J30" s="148" t="n">
        <f aca="false">ROUNDDOWN(I30*K30*L30*44/12,2)</f>
        <v>0</v>
      </c>
      <c r="K30" s="151" t="n">
        <v>44.8</v>
      </c>
      <c r="L30" s="151" t="n">
        <v>0.0136</v>
      </c>
    </row>
    <row r="31" customFormat="false" ht="12.75" hidden="false" customHeight="false" outlineLevel="0" collapsed="false">
      <c r="A31" s="163" t="s">
        <v>118</v>
      </c>
      <c r="B31" s="163"/>
      <c r="C31" s="171"/>
      <c r="D31" s="172"/>
      <c r="E31" s="173" t="n">
        <f aca="false">SUM(E7:E30)</f>
        <v>0</v>
      </c>
      <c r="F31" s="173" t="n">
        <f aca="false">SUM(F7:F30)</f>
        <v>0</v>
      </c>
      <c r="G31" s="174"/>
      <c r="H31" s="175"/>
      <c r="I31" s="173" t="n">
        <f aca="false">SUM(I7:I30)</f>
        <v>0</v>
      </c>
      <c r="J31" s="173" t="n">
        <f aca="false">SUM(J7:J30)</f>
        <v>0</v>
      </c>
    </row>
    <row r="32" customFormat="false" ht="12.75" hidden="false" customHeight="false" outlineLevel="0" collapsed="false">
      <c r="A32" s="176" t="s">
        <v>119</v>
      </c>
      <c r="B32" s="176"/>
      <c r="C32" s="177"/>
      <c r="D32" s="178"/>
      <c r="E32" s="179" t="n">
        <f aca="false">ROUNDDOWN(E6+E31,0)</f>
        <v>0</v>
      </c>
      <c r="F32" s="179" t="n">
        <f aca="false">ROUNDDOWN(F6+F31,0)</f>
        <v>0</v>
      </c>
      <c r="G32" s="180"/>
      <c r="H32" s="178"/>
      <c r="I32" s="181" t="n">
        <f aca="false">ROUNDDOWN(I6+I31,0)</f>
        <v>0</v>
      </c>
      <c r="J32" s="181" t="n">
        <f aca="false">ROUNDDOWN(J6+J31,0)</f>
        <v>0</v>
      </c>
    </row>
    <row r="36" customFormat="false" ht="12.75" hidden="false" customHeight="false" outlineLevel="0" collapsed="false">
      <c r="B36" s="182"/>
    </row>
    <row r="37" customFormat="false" ht="12.75" hidden="false" customHeight="false" outlineLevel="0" collapsed="false">
      <c r="B37" s="182"/>
    </row>
    <row r="38" customFormat="false" ht="12.75" hidden="false" customHeight="false" outlineLevel="0" collapsed="false">
      <c r="B38" s="182"/>
    </row>
  </sheetData>
  <mergeCells count="7">
    <mergeCell ref="A3:B4"/>
    <mergeCell ref="C3:F3"/>
    <mergeCell ref="G3:J3"/>
    <mergeCell ref="A6:B6"/>
    <mergeCell ref="A7:A30"/>
    <mergeCell ref="A31:B31"/>
    <mergeCell ref="A32:B32"/>
  </mergeCell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landscape" blackAndWhite="false" draft="false" cellComments="none" horizontalDpi="300" verticalDpi="300" copies="1"/>
  <headerFooter differentFirst="false" differentOddEven="false">
    <oddHeader/>
    <oddFooter/>
  </headerFooter>
  <drawing r:id="rId1"/>
</worksheet>
</file>

<file path=docProps/app.xml><?xml version="1.0" encoding="utf-8"?>
<Properties xmlns="http://schemas.openxmlformats.org/officeDocument/2006/extended-properties" xmlns:vt="http://schemas.openxmlformats.org/officeDocument/2006/docPropsVTypes">
  <Template/>
  <TotalTime>0</TotalTime>
  <Application>LibreOffice/7.5.0.3$Windows_X86_64 LibreOffice_project/c21113d003cd3efa8c53188764377a8272d9d6de</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2006-09-13T11:12:02Z</dcterms:created>
  <dc:creator/>
  <dc:description/>
  <dc:language>ja-JP</dc:language>
  <cp:lastModifiedBy/>
  <dcterms:modified xsi:type="dcterms:W3CDTF">2025-02-18T12:18:12Z</dcterms:modified>
  <cp:revision>0</cp:revision>
  <dc:subject/>
  <dc:title/>
</cp:coreProperties>
</file>

<file path=docProps/custom.xml><?xml version="1.0" encoding="utf-8"?>
<Properties xmlns="http://schemas.openxmlformats.org/officeDocument/2006/custom-properties" xmlns:vt="http://schemas.openxmlformats.org/officeDocument/2006/docPropsVTypes"/>
</file>