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経理G\203.電力入札\R07 電力入札\02 入札公告等\02 入札公告・入札説明書・契約書(案)\00 様式集\"/>
    </mc:Choice>
  </mc:AlternateContent>
  <xr:revisionPtr revIDLastSave="0" documentId="13_ncr:1_{CF21D3D1-177A-436D-8841-C89AADAAA718}" xr6:coauthVersionLast="47" xr6:coauthVersionMax="47" xr10:uidLastSave="{00000000-0000-0000-0000-000000000000}"/>
  <bookViews>
    <workbookView xWindow="-110" yWindow="-110" windowWidth="19420" windowHeight="10420" tabRatio="936" xr2:uid="{00000000-000D-0000-FFFF-FFFF00000000}"/>
  </bookViews>
  <sheets>
    <sheet name="松浜小学校外51校" sheetId="46" r:id="rId1"/>
    <sheet name="新津第一小学校外55校" sheetId="47" r:id="rId2"/>
    <sheet name="松浜中学校外55校" sheetId="48" r:id="rId3"/>
  </sheets>
  <definedNames>
    <definedName name="_xlnm.Print_Area" localSheetId="0">松浜小学校外51校!$A$1:$L$28</definedName>
    <definedName name="_xlnm.Print_Area" localSheetId="2">松浜中学校外55校!$A$1:$L$28</definedName>
    <definedName name="_xlnm.Print_Area" localSheetId="1">新津第一小学校外55校!$A$1:$L$28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48" l="1"/>
  <c r="J13" i="46"/>
  <c r="K13" i="46" s="1"/>
  <c r="I22" i="46"/>
  <c r="D13" i="46" l="1"/>
  <c r="D14" i="46"/>
  <c r="D15" i="46"/>
  <c r="D16" i="46"/>
  <c r="D17" i="46"/>
  <c r="D18" i="46"/>
  <c r="D19" i="46"/>
  <c r="D20" i="46"/>
  <c r="D21" i="46"/>
  <c r="H13" i="46"/>
  <c r="H14" i="46"/>
  <c r="H15" i="46"/>
  <c r="H16" i="46"/>
  <c r="H17" i="46"/>
  <c r="H18" i="46"/>
  <c r="H19" i="46"/>
  <c r="H20" i="46"/>
  <c r="H21" i="46"/>
  <c r="D13" i="47"/>
  <c r="D14" i="47"/>
  <c r="D15" i="47"/>
  <c r="D16" i="47"/>
  <c r="D17" i="47"/>
  <c r="D18" i="47"/>
  <c r="D19" i="47"/>
  <c r="D20" i="47"/>
  <c r="D21" i="47"/>
  <c r="H13" i="47"/>
  <c r="J13" i="47" s="1"/>
  <c r="H14" i="47"/>
  <c r="H15" i="47"/>
  <c r="H16" i="47"/>
  <c r="H17" i="47"/>
  <c r="H18" i="47"/>
  <c r="H19" i="47"/>
  <c r="H20" i="47"/>
  <c r="H21" i="47"/>
  <c r="D13" i="48"/>
  <c r="D14" i="48"/>
  <c r="D15" i="48"/>
  <c r="D16" i="48"/>
  <c r="D17" i="48"/>
  <c r="D18" i="48"/>
  <c r="D19" i="48"/>
  <c r="D20" i="48"/>
  <c r="D21" i="48"/>
  <c r="H21" i="48" l="1"/>
  <c r="J21" i="48" s="1"/>
  <c r="G21" i="48"/>
  <c r="H20" i="48"/>
  <c r="J20" i="48" s="1"/>
  <c r="G20" i="48"/>
  <c r="H19" i="48"/>
  <c r="J19" i="48" s="1"/>
  <c r="G19" i="48"/>
  <c r="H18" i="48"/>
  <c r="J18" i="48" s="1"/>
  <c r="G18" i="48"/>
  <c r="H17" i="48"/>
  <c r="J17" i="48" s="1"/>
  <c r="G17" i="48"/>
  <c r="H16" i="48"/>
  <c r="J16" i="48" s="1"/>
  <c r="G16" i="48"/>
  <c r="H15" i="48"/>
  <c r="J15" i="48" s="1"/>
  <c r="G15" i="48"/>
  <c r="H14" i="48"/>
  <c r="J14" i="48" s="1"/>
  <c r="G14" i="48"/>
  <c r="H13" i="48"/>
  <c r="J13" i="48" s="1"/>
  <c r="G13" i="48"/>
  <c r="I22" i="47"/>
  <c r="J21" i="47"/>
  <c r="G21" i="47"/>
  <c r="J20" i="47"/>
  <c r="G20" i="47"/>
  <c r="J19" i="47"/>
  <c r="G19" i="47"/>
  <c r="J18" i="47"/>
  <c r="G18" i="47"/>
  <c r="J17" i="47"/>
  <c r="G17" i="47"/>
  <c r="J16" i="47"/>
  <c r="G16" i="47"/>
  <c r="J15" i="47"/>
  <c r="G15" i="47"/>
  <c r="J14" i="47"/>
  <c r="G14" i="47"/>
  <c r="G13" i="47"/>
  <c r="K13" i="47" s="1"/>
  <c r="J21" i="46"/>
  <c r="G21" i="46"/>
  <c r="J20" i="46"/>
  <c r="G20" i="46"/>
  <c r="J19" i="46"/>
  <c r="G19" i="46"/>
  <c r="J18" i="46"/>
  <c r="G18" i="46"/>
  <c r="J17" i="46"/>
  <c r="G17" i="46"/>
  <c r="J16" i="46"/>
  <c r="G16" i="46"/>
  <c r="J15" i="46"/>
  <c r="G15" i="46"/>
  <c r="J14" i="46"/>
  <c r="G14" i="46"/>
  <c r="G13" i="46"/>
  <c r="K13" i="48" l="1"/>
  <c r="K15" i="48"/>
  <c r="K17" i="48"/>
  <c r="K19" i="48"/>
  <c r="K21" i="48"/>
  <c r="K15" i="47"/>
  <c r="K16" i="46"/>
  <c r="K18" i="46"/>
  <c r="K20" i="46"/>
  <c r="K15" i="46"/>
  <c r="K17" i="46"/>
  <c r="K19" i="46"/>
  <c r="K21" i="46"/>
  <c r="K14" i="46"/>
  <c r="K14" i="48"/>
  <c r="K16" i="48"/>
  <c r="K18" i="48"/>
  <c r="K20" i="48"/>
  <c r="K14" i="47"/>
  <c r="K17" i="47"/>
  <c r="K19" i="47"/>
  <c r="K21" i="47"/>
  <c r="K16" i="47"/>
  <c r="K18" i="47"/>
  <c r="K20" i="47"/>
  <c r="K22" i="46" l="1"/>
  <c r="K23" i="46" s="1"/>
  <c r="K22" i="47"/>
  <c r="K23" i="47" s="1"/>
  <c r="K22" i="48"/>
  <c r="K23" i="48" s="1"/>
</calcChain>
</file>

<file path=xl/sharedStrings.xml><?xml version="1.0" encoding="utf-8"?>
<sst xmlns="http://schemas.openxmlformats.org/spreadsheetml/2006/main" count="189" uniqueCount="73">
  <si>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</si>
  <si>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</si>
  <si>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</si>
  <si>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</si>
  <si>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</si>
  <si>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</si>
  <si>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</si>
  <si>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</si>
  <si>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</si>
  <si>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</si>
  <si>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</si>
  <si>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</si>
  <si>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</si>
  <si>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</si>
  <si>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</si>
  <si>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</si>
  <si>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</si>
  <si>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</si>
  <si>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</si>
  <si>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</si>
  <si>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</si>
  <si>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</si>
  <si>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</si>
  <si>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</si>
  <si>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</si>
  <si>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</si>
  <si>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</si>
  <si>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</si>
  <si>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</si>
  <si>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</si>
  <si>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</si>
  <si>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</si>
  <si>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</si>
  <si>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</si>
  <si>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</si>
  <si>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</si>
  <si>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</si>
  <si>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</si>
  <si>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Ｃ</t>
    <phoneticPr fontId="2"/>
  </si>
  <si>
    <t>Ｇ＝Ｅ×Ｆ</t>
    <phoneticPr fontId="2"/>
  </si>
  <si>
    <t>1月</t>
    <phoneticPr fontId="2"/>
  </si>
  <si>
    <t>3月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</si>
  <si>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</si>
  <si>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</si>
  <si>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</si>
  <si>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</si>
  <si>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</si>
  <si>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Ｂ</t>
    <phoneticPr fontId="2"/>
  </si>
  <si>
    <t>Ｆ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</si>
  <si>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</si>
  <si>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</si>
  <si>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</si>
  <si>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</si>
  <si>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</si>
  <si>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2月</t>
    <phoneticPr fontId="2"/>
  </si>
  <si>
    <t>3月</t>
    <phoneticPr fontId="2"/>
  </si>
  <si>
    <t>-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</si>
  <si>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</si>
  <si>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※３　各月毎の月額計算結果によって生じる１円未満の端数は切り捨てるものとする。</t>
    <phoneticPr fontId="2"/>
  </si>
  <si>
    <t>Ｂ</t>
    <phoneticPr fontId="2"/>
  </si>
  <si>
    <t>Ｅ</t>
    <phoneticPr fontId="2"/>
  </si>
  <si>
    <t>3月</t>
    <phoneticPr fontId="2"/>
  </si>
  <si>
    <t>-</t>
    <phoneticPr fontId="2"/>
  </si>
  <si>
    <t>　年 額 合 計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</si>
  <si>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</si>
  <si>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</si>
  <si>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</si>
  <si>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※４　燃料費等調整額及び再生可能エネルギー発電促進賦課金については含まないものとする。</t>
    <rPh sb="3" eb="5">
      <t>ネンリョウ</t>
    </rPh>
    <rPh sb="5" eb="6">
      <t>ヒ</t>
    </rPh>
    <rPh sb="6" eb="7">
      <t>トウ</t>
    </rPh>
    <rPh sb="7" eb="9">
      <t>チョウセイ</t>
    </rPh>
    <rPh sb="9" eb="10">
      <t>ガク</t>
    </rPh>
    <rPh sb="10" eb="11">
      <t>オヨ</t>
    </rPh>
    <rPh sb="12" eb="14">
      <t>サイセイ</t>
    </rPh>
    <rPh sb="14" eb="16">
      <t>カノウ</t>
    </rPh>
    <rPh sb="21" eb="23">
      <t>ハツデン</t>
    </rPh>
    <rPh sb="23" eb="25">
      <t>ソクシン</t>
    </rPh>
    <rPh sb="25" eb="28">
      <t>フカキン</t>
    </rPh>
    <rPh sb="33" eb="34">
      <t>フク</t>
    </rPh>
    <phoneticPr fontId="2"/>
  </si>
  <si>
    <t>件名： 新潟市立学校で使用する電力の供給（松浜小学校 外51校）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マツハマ</t>
    </rPh>
    <rPh sb="23" eb="26">
      <t>ショウガッコウ</t>
    </rPh>
    <rPh sb="27" eb="28">
      <t>ガイ</t>
    </rPh>
    <rPh sb="30" eb="31">
      <t>コウ</t>
    </rPh>
    <phoneticPr fontId="2"/>
  </si>
  <si>
    <t>令和7年</t>
    <rPh sb="0" eb="2">
      <t>レイワ</t>
    </rPh>
    <rPh sb="3" eb="4">
      <t>ネン</t>
    </rPh>
    <phoneticPr fontId="2"/>
  </si>
  <si>
    <t>件名： 新潟市立学校で使用する電力の供給（新津第一小学校 外55校）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ニイツ</t>
    </rPh>
    <rPh sb="23" eb="25">
      <t>ダイイチ</t>
    </rPh>
    <rPh sb="25" eb="28">
      <t>ショウガッコウ</t>
    </rPh>
    <rPh sb="29" eb="30">
      <t>ガイ</t>
    </rPh>
    <rPh sb="32" eb="33">
      <t>コウ</t>
    </rPh>
    <phoneticPr fontId="2"/>
  </si>
  <si>
    <t>件名： 新潟市立学校で使用する電力の供給（松浜中学校 外55校）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マツハマ</t>
    </rPh>
    <rPh sb="23" eb="26">
      <t>チュウガッコウ</t>
    </rPh>
    <rPh sb="27" eb="28">
      <t>ガイ</t>
    </rPh>
    <rPh sb="30" eb="31">
      <t>コウ</t>
    </rPh>
    <phoneticPr fontId="2"/>
  </si>
  <si>
    <t>令和8年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</si>
</sst>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;[Red]\-#,##0.0"/>
    <numFmt numFmtId="178" formatCode="0.00;\-0.00;;@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/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40" fontId="3" fillId="0" borderId="9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Font="1" applyBorder="1" applyAlignment="1" applyProtection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34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Font="1" applyBorder="1" applyAlignment="1" applyProtection="1">
      <alignment vertical="center"/>
    </xf>
    <xf numFmtId="38" fontId="3" fillId="0" borderId="40" xfId="1" applyFont="1" applyBorder="1" applyAlignment="1" applyProtection="1">
      <alignment horizontal="left" vertical="center"/>
    </xf>
    <xf numFmtId="38" fontId="3" fillId="0" borderId="41" xfId="1" applyFont="1" applyBorder="1" applyAlignment="1" applyProtection="1">
      <alignment vertical="center"/>
    </xf>
    <xf numFmtId="38" fontId="3" fillId="0" borderId="42" xfId="1" applyFont="1" applyBorder="1" applyAlignment="1" applyProtection="1">
      <alignment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8" fontId="16" fillId="0" borderId="43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L28"/>
  <sheetViews>
    <sheetView showGridLines="0" tabSelected="1" view="pageBreakPreview" zoomScale="80" zoomScaleNormal="85" zoomScaleSheetLayoutView="80" workbookViewId="0"/>
  </sheetViews>
  <sheetFormatPr defaultRowHeight="13" x14ac:dyDescent="0.2"/>
  <cols>
    <col min="1" max="1" width="5.26953125" customWidth="1"/>
    <col min="2" max="2" width="9.453125" bestFit="1" customWidth="1"/>
    <col min="3" max="3" width="8" customWidth="1"/>
    <col min="4" max="4" width="13.90625" customWidth="1"/>
    <col min="5" max="5" width="13.90625" style="43" customWidth="1"/>
    <col min="6" max="6" width="8.26953125" style="43" customWidth="1"/>
    <col min="7" max="7" width="18.6328125" style="43" customWidth="1"/>
    <col min="8" max="9" width="13.90625" customWidth="1"/>
    <col min="10" max="10" width="18.6328125" style="43" customWidth="1"/>
    <col min="11" max="11" width="22.7265625" style="43" customWidth="1"/>
    <col min="12" max="12" width="9.36328125" customWidth="1"/>
  </cols>
  <sheetData>
    <row r="1" spans="1:12" ht="24.75" customHeight="1" x14ac:dyDescent="0.3">
      <c r="A1" s="52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2">
      <c r="A2" s="75" t="s">
        <v>17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6.75" customHeight="1" x14ac:dyDescent="0.2"/>
    <row r="4" spans="1:12" ht="23.25" customHeight="1" thickBot="1" x14ac:dyDescent="0.25">
      <c r="B4" s="76" t="s">
        <v>68</v>
      </c>
      <c r="C4" s="76"/>
      <c r="D4" s="76"/>
      <c r="E4" s="76"/>
      <c r="F4" s="76"/>
      <c r="G4" s="76"/>
      <c r="H4" s="76"/>
      <c r="J4" s="36" t="s">
        <v>8</v>
      </c>
      <c r="K4" s="53"/>
      <c r="L4" s="24"/>
    </row>
    <row r="5" spans="1:12" ht="13.5" customHeight="1" thickBot="1" x14ac:dyDescent="0.25"/>
    <row r="6" spans="1:12" ht="27.75" customHeight="1" thickBot="1" x14ac:dyDescent="0.25">
      <c r="B6" s="23" t="s">
        <v>25</v>
      </c>
      <c r="C6" s="60"/>
      <c r="D6" s="37" t="s">
        <v>19</v>
      </c>
      <c r="E6" s="38"/>
      <c r="F6" s="38"/>
      <c r="G6" s="61"/>
      <c r="H6" s="20"/>
      <c r="K6" s="54"/>
    </row>
    <row r="7" spans="1:12" ht="27.75" customHeight="1" thickBot="1" x14ac:dyDescent="0.25">
      <c r="B7" s="44" t="s">
        <v>36</v>
      </c>
      <c r="D7" s="39" t="s">
        <v>20</v>
      </c>
      <c r="E7" s="40"/>
      <c r="F7" s="40"/>
      <c r="G7" s="35"/>
      <c r="H7" s="20" t="s">
        <v>22</v>
      </c>
      <c r="J7" s="62"/>
    </row>
    <row r="8" spans="1:12" ht="27.75" customHeight="1" thickBot="1" x14ac:dyDescent="0.25">
      <c r="D8" s="41" t="s">
        <v>21</v>
      </c>
      <c r="E8" s="42"/>
      <c r="F8" s="42"/>
      <c r="G8" s="34"/>
      <c r="H8" s="20" t="s">
        <v>23</v>
      </c>
    </row>
    <row r="9" spans="1:12" ht="27.75" customHeight="1" thickBot="1" x14ac:dyDescent="0.35">
      <c r="B9" s="22" t="s">
        <v>26</v>
      </c>
    </row>
    <row r="10" spans="1:12" ht="27" customHeight="1" x14ac:dyDescent="0.2">
      <c r="B10" s="9"/>
      <c r="C10" s="10" t="s">
        <v>5</v>
      </c>
      <c r="D10" s="77" t="s">
        <v>9</v>
      </c>
      <c r="E10" s="78"/>
      <c r="F10" s="78"/>
      <c r="G10" s="79"/>
      <c r="H10" s="80" t="s">
        <v>16</v>
      </c>
      <c r="I10" s="80"/>
      <c r="J10" s="81"/>
      <c r="K10" s="82" t="s">
        <v>4</v>
      </c>
    </row>
    <row r="11" spans="1:12" ht="27" customHeight="1" x14ac:dyDescent="0.2">
      <c r="B11" s="84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3"/>
    </row>
    <row r="12" spans="1:12" ht="27" customHeight="1" thickBot="1" x14ac:dyDescent="0.25">
      <c r="B12" s="85"/>
      <c r="C12" s="7"/>
      <c r="D12" s="11" t="s">
        <v>37</v>
      </c>
      <c r="E12" s="12" t="s">
        <v>12</v>
      </c>
      <c r="F12" s="12" t="s">
        <v>38</v>
      </c>
      <c r="G12" s="8" t="s">
        <v>66</v>
      </c>
      <c r="H12" s="17" t="s">
        <v>14</v>
      </c>
      <c r="I12" s="12" t="s">
        <v>15</v>
      </c>
      <c r="J12" s="12" t="s">
        <v>39</v>
      </c>
      <c r="K12" s="18" t="s">
        <v>65</v>
      </c>
    </row>
    <row r="13" spans="1:12" ht="27" customHeight="1" thickTop="1" x14ac:dyDescent="0.2">
      <c r="B13" s="55" t="s">
        <v>69</v>
      </c>
      <c r="C13" s="2" t="s">
        <v>28</v>
      </c>
      <c r="D13" s="67">
        <f t="shared" ref="D13:D21" si="0">$G$6</f>
        <v>0</v>
      </c>
      <c r="E13" s="56">
        <v>5925</v>
      </c>
      <c r="F13" s="27">
        <v>1</v>
      </c>
      <c r="G13" s="25">
        <f>ROUNDDOWN(D13*E13*(185%-F13),2)</f>
        <v>0</v>
      </c>
      <c r="H13" s="70">
        <f>$G$7</f>
        <v>0</v>
      </c>
      <c r="I13" s="86">
        <v>845700</v>
      </c>
      <c r="J13" s="28">
        <f>H13*I13</f>
        <v>0</v>
      </c>
      <c r="K13" s="26">
        <f>ROUNDDOWN(G13+J13,0)</f>
        <v>0</v>
      </c>
    </row>
    <row r="14" spans="1:12" ht="27" customHeight="1" x14ac:dyDescent="0.2">
      <c r="B14" s="55" t="s">
        <v>69</v>
      </c>
      <c r="C14" s="2" t="s">
        <v>29</v>
      </c>
      <c r="D14" s="67">
        <f t="shared" si="0"/>
        <v>0</v>
      </c>
      <c r="E14" s="56">
        <v>5925</v>
      </c>
      <c r="F14" s="27">
        <v>1</v>
      </c>
      <c r="G14" s="25">
        <f t="shared" ref="G14:G21" si="1">ROUNDDOWN(D14*E14*(185%-F14),2)</f>
        <v>0</v>
      </c>
      <c r="H14" s="70">
        <f t="shared" ref="H14:H15" si="2">$G$7</f>
        <v>0</v>
      </c>
      <c r="I14" s="57">
        <v>453400</v>
      </c>
      <c r="J14" s="28">
        <f t="shared" ref="J14:J21" si="3">H14*I14</f>
        <v>0</v>
      </c>
      <c r="K14" s="26">
        <f t="shared" ref="K14:K21" si="4">ROUNDDOWN(G14+J14,0)</f>
        <v>0</v>
      </c>
    </row>
    <row r="15" spans="1:12" ht="27" customHeight="1" x14ac:dyDescent="0.2">
      <c r="B15" s="55" t="s">
        <v>69</v>
      </c>
      <c r="C15" s="2" t="s">
        <v>30</v>
      </c>
      <c r="D15" s="67">
        <f t="shared" si="0"/>
        <v>0</v>
      </c>
      <c r="E15" s="56">
        <v>5925</v>
      </c>
      <c r="F15" s="27">
        <v>1</v>
      </c>
      <c r="G15" s="25">
        <f t="shared" si="1"/>
        <v>0</v>
      </c>
      <c r="H15" s="70">
        <f t="shared" si="2"/>
        <v>0</v>
      </c>
      <c r="I15" s="57">
        <v>757500</v>
      </c>
      <c r="J15" s="28">
        <f t="shared" si="3"/>
        <v>0</v>
      </c>
      <c r="K15" s="26">
        <f t="shared" si="4"/>
        <v>0</v>
      </c>
    </row>
    <row r="16" spans="1:12" ht="27" customHeight="1" x14ac:dyDescent="0.2">
      <c r="B16" s="55" t="s">
        <v>69</v>
      </c>
      <c r="C16" s="2" t="s">
        <v>31</v>
      </c>
      <c r="D16" s="67">
        <f t="shared" si="0"/>
        <v>0</v>
      </c>
      <c r="E16" s="56">
        <v>5925</v>
      </c>
      <c r="F16" s="27">
        <v>1</v>
      </c>
      <c r="G16" s="25">
        <f t="shared" si="1"/>
        <v>0</v>
      </c>
      <c r="H16" s="69">
        <f t="shared" ref="H16:H21" si="5">$G$8</f>
        <v>0</v>
      </c>
      <c r="I16" s="57">
        <v>639000</v>
      </c>
      <c r="J16" s="28">
        <f t="shared" si="3"/>
        <v>0</v>
      </c>
      <c r="K16" s="26">
        <f t="shared" si="4"/>
        <v>0</v>
      </c>
    </row>
    <row r="17" spans="2:12" ht="27" customHeight="1" x14ac:dyDescent="0.2">
      <c r="B17" s="55" t="s">
        <v>69</v>
      </c>
      <c r="C17" s="2" t="s">
        <v>32</v>
      </c>
      <c r="D17" s="67">
        <f t="shared" si="0"/>
        <v>0</v>
      </c>
      <c r="E17" s="56">
        <v>5925</v>
      </c>
      <c r="F17" s="27">
        <v>1</v>
      </c>
      <c r="G17" s="25">
        <f t="shared" si="1"/>
        <v>0</v>
      </c>
      <c r="H17" s="69">
        <f t="shared" si="5"/>
        <v>0</v>
      </c>
      <c r="I17" s="57">
        <v>705200</v>
      </c>
      <c r="J17" s="28">
        <f t="shared" si="3"/>
        <v>0</v>
      </c>
      <c r="K17" s="26">
        <f t="shared" si="4"/>
        <v>0</v>
      </c>
    </row>
    <row r="18" spans="2:12" ht="27" customHeight="1" x14ac:dyDescent="0.2">
      <c r="B18" s="55" t="s">
        <v>69</v>
      </c>
      <c r="C18" s="2" t="s">
        <v>33</v>
      </c>
      <c r="D18" s="67">
        <f t="shared" si="0"/>
        <v>0</v>
      </c>
      <c r="E18" s="56">
        <v>5925</v>
      </c>
      <c r="F18" s="27">
        <v>1</v>
      </c>
      <c r="G18" s="25">
        <f t="shared" si="1"/>
        <v>0</v>
      </c>
      <c r="H18" s="69">
        <f t="shared" si="5"/>
        <v>0</v>
      </c>
      <c r="I18" s="57">
        <v>815100</v>
      </c>
      <c r="J18" s="28">
        <f t="shared" si="3"/>
        <v>0</v>
      </c>
      <c r="K18" s="26">
        <f t="shared" si="4"/>
        <v>0</v>
      </c>
    </row>
    <row r="19" spans="2:12" ht="27" customHeight="1" x14ac:dyDescent="0.2">
      <c r="B19" s="55" t="s">
        <v>72</v>
      </c>
      <c r="C19" s="2" t="s">
        <v>40</v>
      </c>
      <c r="D19" s="67">
        <f t="shared" si="0"/>
        <v>0</v>
      </c>
      <c r="E19" s="56">
        <v>5925</v>
      </c>
      <c r="F19" s="27">
        <v>1</v>
      </c>
      <c r="G19" s="25">
        <f t="shared" si="1"/>
        <v>0</v>
      </c>
      <c r="H19" s="69">
        <f t="shared" si="5"/>
        <v>0</v>
      </c>
      <c r="I19" s="57">
        <v>885000</v>
      </c>
      <c r="J19" s="28">
        <f t="shared" si="3"/>
        <v>0</v>
      </c>
      <c r="K19" s="26">
        <f t="shared" si="4"/>
        <v>0</v>
      </c>
    </row>
    <row r="20" spans="2:12" ht="27" customHeight="1" x14ac:dyDescent="0.2">
      <c r="B20" s="55" t="s">
        <v>72</v>
      </c>
      <c r="C20" s="2" t="s">
        <v>34</v>
      </c>
      <c r="D20" s="67">
        <f t="shared" si="0"/>
        <v>0</v>
      </c>
      <c r="E20" s="56">
        <v>5925</v>
      </c>
      <c r="F20" s="27">
        <v>1</v>
      </c>
      <c r="G20" s="25">
        <f t="shared" si="1"/>
        <v>0</v>
      </c>
      <c r="H20" s="69">
        <f t="shared" si="5"/>
        <v>0</v>
      </c>
      <c r="I20" s="57">
        <v>914200</v>
      </c>
      <c r="J20" s="28">
        <f t="shared" si="3"/>
        <v>0</v>
      </c>
      <c r="K20" s="26">
        <f t="shared" si="4"/>
        <v>0</v>
      </c>
    </row>
    <row r="21" spans="2:12" ht="27" customHeight="1" thickBot="1" x14ac:dyDescent="0.25">
      <c r="B21" s="55" t="s">
        <v>72</v>
      </c>
      <c r="C21" s="45" t="s">
        <v>41</v>
      </c>
      <c r="D21" s="68">
        <f t="shared" si="0"/>
        <v>0</v>
      </c>
      <c r="E21" s="63">
        <v>5925</v>
      </c>
      <c r="F21" s="46">
        <v>1</v>
      </c>
      <c r="G21" s="47">
        <f t="shared" si="1"/>
        <v>0</v>
      </c>
      <c r="H21" s="71">
        <f t="shared" si="5"/>
        <v>0</v>
      </c>
      <c r="I21" s="58">
        <v>774400</v>
      </c>
      <c r="J21" s="48">
        <f t="shared" si="3"/>
        <v>0</v>
      </c>
      <c r="K21" s="26">
        <f t="shared" si="4"/>
        <v>0</v>
      </c>
    </row>
    <row r="22" spans="2:12" ht="27" customHeight="1" thickTop="1" thickBot="1" x14ac:dyDescent="0.25">
      <c r="B22" s="72" t="s">
        <v>35</v>
      </c>
      <c r="C22" s="73"/>
      <c r="D22" s="29" t="s">
        <v>42</v>
      </c>
      <c r="E22" s="29" t="s">
        <v>42</v>
      </c>
      <c r="F22" s="29" t="s">
        <v>42</v>
      </c>
      <c r="G22" s="31" t="s">
        <v>42</v>
      </c>
      <c r="H22" s="32" t="s">
        <v>42</v>
      </c>
      <c r="I22" s="33">
        <f>SUM(I13:I21)</f>
        <v>6789500</v>
      </c>
      <c r="J22" s="64" t="s">
        <v>43</v>
      </c>
      <c r="K22" s="49">
        <f>SUM(K13:K21)</f>
        <v>0</v>
      </c>
      <c r="L22" s="21"/>
    </row>
    <row r="23" spans="2:12" ht="32.25" customHeight="1" thickBot="1" x14ac:dyDescent="0.25">
      <c r="B23" s="74"/>
      <c r="C23" s="74"/>
      <c r="D23" s="59"/>
      <c r="E23" s="4"/>
      <c r="F23" s="4"/>
      <c r="G23" s="4"/>
      <c r="H23" s="5"/>
      <c r="I23" s="19"/>
      <c r="J23" s="50" t="s">
        <v>44</v>
      </c>
      <c r="K23" s="51">
        <f>ROUNDDOWN(K22*100/110,0)</f>
        <v>0</v>
      </c>
    </row>
    <row r="24" spans="2:12" x14ac:dyDescent="0.2">
      <c r="B24" s="1" t="s">
        <v>18</v>
      </c>
      <c r="H24" s="60"/>
      <c r="I24" s="60"/>
      <c r="J24" s="60"/>
      <c r="K24" s="60"/>
    </row>
    <row r="25" spans="2:12" x14ac:dyDescent="0.2">
      <c r="B25" s="1" t="s">
        <v>27</v>
      </c>
      <c r="H25" s="60"/>
      <c r="I25" s="60"/>
      <c r="J25" s="60"/>
      <c r="K25" s="60"/>
    </row>
    <row r="26" spans="2:12" x14ac:dyDescent="0.2">
      <c r="B26" s="1" t="s">
        <v>45</v>
      </c>
    </row>
    <row r="27" spans="2:12" x14ac:dyDescent="0.2">
      <c r="B27" s="1" t="s">
        <v>67</v>
      </c>
    </row>
    <row r="28" spans="2:12" x14ac:dyDescent="0.2">
      <c r="B28" s="1" t="s">
        <v>46</v>
      </c>
    </row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L48"/>
  <sheetViews>
    <sheetView showGridLines="0" view="pageBreakPreview" zoomScale="80" zoomScaleNormal="85" zoomScaleSheetLayoutView="80" workbookViewId="0"/>
  </sheetViews>
  <sheetFormatPr defaultRowHeight="13" x14ac:dyDescent="0.2"/>
  <cols>
    <col min="1" max="1" width="5.26953125" customWidth="1"/>
    <col min="2" max="2" width="9.453125" bestFit="1" customWidth="1"/>
    <col min="3" max="3" width="8" customWidth="1"/>
    <col min="4" max="4" width="13.90625" customWidth="1"/>
    <col min="5" max="5" width="13.90625" style="43" customWidth="1"/>
    <col min="6" max="6" width="8.26953125" style="43" customWidth="1"/>
    <col min="7" max="7" width="18.6328125" style="43" customWidth="1"/>
    <col min="8" max="9" width="13.90625" customWidth="1"/>
    <col min="10" max="10" width="18.6328125" style="43" customWidth="1"/>
    <col min="11" max="11" width="22.7265625" style="43" customWidth="1"/>
    <col min="12" max="12" width="9.36328125" customWidth="1"/>
  </cols>
  <sheetData>
    <row r="1" spans="1:12" ht="24.75" customHeight="1" x14ac:dyDescent="0.3">
      <c r="A1" s="52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2">
      <c r="A2" s="75" t="s">
        <v>17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6.75" customHeight="1" x14ac:dyDescent="0.2"/>
    <row r="4" spans="1:12" ht="23.25" customHeight="1" thickBot="1" x14ac:dyDescent="0.25">
      <c r="B4" s="76" t="s">
        <v>70</v>
      </c>
      <c r="C4" s="76"/>
      <c r="D4" s="76"/>
      <c r="E4" s="76"/>
      <c r="F4" s="76"/>
      <c r="G4" s="76"/>
      <c r="H4" s="76"/>
      <c r="J4" s="36" t="s">
        <v>8</v>
      </c>
      <c r="K4" s="53"/>
      <c r="L4" s="24"/>
    </row>
    <row r="5" spans="1:12" ht="13.5" customHeight="1" thickBot="1" x14ac:dyDescent="0.25"/>
    <row r="6" spans="1:12" ht="27.75" customHeight="1" thickBot="1" x14ac:dyDescent="0.25">
      <c r="B6" s="23" t="s">
        <v>25</v>
      </c>
      <c r="C6" s="60"/>
      <c r="D6" s="37" t="s">
        <v>19</v>
      </c>
      <c r="E6" s="38"/>
      <c r="F6" s="38"/>
      <c r="G6" s="61"/>
      <c r="H6" s="20"/>
      <c r="K6" s="54"/>
    </row>
    <row r="7" spans="1:12" ht="27.75" customHeight="1" thickBot="1" x14ac:dyDescent="0.25">
      <c r="B7" s="44" t="s">
        <v>36</v>
      </c>
      <c r="D7" s="39" t="s">
        <v>20</v>
      </c>
      <c r="E7" s="40"/>
      <c r="F7" s="40"/>
      <c r="G7" s="35"/>
      <c r="H7" s="20" t="s">
        <v>22</v>
      </c>
      <c r="J7" s="62"/>
    </row>
    <row r="8" spans="1:12" ht="27.75" customHeight="1" thickBot="1" x14ac:dyDescent="0.25">
      <c r="D8" s="41" t="s">
        <v>21</v>
      </c>
      <c r="E8" s="42"/>
      <c r="F8" s="42"/>
      <c r="G8" s="34"/>
      <c r="H8" s="20" t="s">
        <v>23</v>
      </c>
    </row>
    <row r="9" spans="1:12" ht="27.75" customHeight="1" thickBot="1" x14ac:dyDescent="0.35">
      <c r="B9" s="22" t="s">
        <v>26</v>
      </c>
    </row>
    <row r="10" spans="1:12" ht="27" customHeight="1" x14ac:dyDescent="0.2">
      <c r="B10" s="9"/>
      <c r="C10" s="10" t="s">
        <v>5</v>
      </c>
      <c r="D10" s="77" t="s">
        <v>9</v>
      </c>
      <c r="E10" s="78"/>
      <c r="F10" s="78"/>
      <c r="G10" s="79"/>
      <c r="H10" s="80" t="s">
        <v>16</v>
      </c>
      <c r="I10" s="80"/>
      <c r="J10" s="81"/>
      <c r="K10" s="82" t="s">
        <v>4</v>
      </c>
    </row>
    <row r="11" spans="1:12" ht="27" customHeight="1" x14ac:dyDescent="0.2">
      <c r="B11" s="84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3"/>
    </row>
    <row r="12" spans="1:12" ht="27" customHeight="1" thickBot="1" x14ac:dyDescent="0.25">
      <c r="B12" s="85"/>
      <c r="C12" s="7"/>
      <c r="D12" s="11" t="s">
        <v>11</v>
      </c>
      <c r="E12" s="12" t="s">
        <v>47</v>
      </c>
      <c r="F12" s="12" t="s">
        <v>38</v>
      </c>
      <c r="G12" s="8" t="s">
        <v>66</v>
      </c>
      <c r="H12" s="17" t="s">
        <v>14</v>
      </c>
      <c r="I12" s="12" t="s">
        <v>48</v>
      </c>
      <c r="J12" s="12" t="s">
        <v>39</v>
      </c>
      <c r="K12" s="18" t="s">
        <v>65</v>
      </c>
    </row>
    <row r="13" spans="1:12" ht="27" customHeight="1" thickTop="1" x14ac:dyDescent="0.2">
      <c r="B13" s="55" t="s">
        <v>69</v>
      </c>
      <c r="C13" s="2" t="s">
        <v>49</v>
      </c>
      <c r="D13" s="67">
        <f t="shared" ref="D13:D21" si="0">$G$6</f>
        <v>0</v>
      </c>
      <c r="E13" s="56">
        <v>5061</v>
      </c>
      <c r="F13" s="27">
        <v>1</v>
      </c>
      <c r="G13" s="25">
        <f>ROUNDDOWN(D13*E13*(185%-F13),2)</f>
        <v>0</v>
      </c>
      <c r="H13" s="70">
        <f>$G$7</f>
        <v>0</v>
      </c>
      <c r="I13" s="57">
        <v>764700</v>
      </c>
      <c r="J13" s="28">
        <f t="shared" ref="J13:J21" si="1">H13*I13</f>
        <v>0</v>
      </c>
      <c r="K13" s="26">
        <f t="shared" ref="K13:K21" si="2">ROUNDDOWN(G13+J13,0)</f>
        <v>0</v>
      </c>
    </row>
    <row r="14" spans="1:12" ht="27" customHeight="1" x14ac:dyDescent="0.2">
      <c r="B14" s="55" t="s">
        <v>69</v>
      </c>
      <c r="C14" s="2" t="s">
        <v>50</v>
      </c>
      <c r="D14" s="67">
        <f t="shared" si="0"/>
        <v>0</v>
      </c>
      <c r="E14" s="56">
        <v>5061</v>
      </c>
      <c r="F14" s="27">
        <v>1</v>
      </c>
      <c r="G14" s="25">
        <f t="shared" ref="G14:G21" si="3">ROUNDDOWN(D14*E14*(185%-F14),2)</f>
        <v>0</v>
      </c>
      <c r="H14" s="70">
        <f t="shared" ref="H14:H15" si="4">$G$7</f>
        <v>0</v>
      </c>
      <c r="I14" s="57">
        <v>459300</v>
      </c>
      <c r="J14" s="28">
        <f t="shared" si="1"/>
        <v>0</v>
      </c>
      <c r="K14" s="26">
        <f t="shared" si="2"/>
        <v>0</v>
      </c>
    </row>
    <row r="15" spans="1:12" ht="27" customHeight="1" x14ac:dyDescent="0.2">
      <c r="B15" s="55" t="s">
        <v>69</v>
      </c>
      <c r="C15" s="2" t="s">
        <v>51</v>
      </c>
      <c r="D15" s="67">
        <f t="shared" si="0"/>
        <v>0</v>
      </c>
      <c r="E15" s="56">
        <v>5061</v>
      </c>
      <c r="F15" s="27">
        <v>1</v>
      </c>
      <c r="G15" s="25">
        <f t="shared" si="3"/>
        <v>0</v>
      </c>
      <c r="H15" s="70">
        <f t="shared" si="4"/>
        <v>0</v>
      </c>
      <c r="I15" s="57">
        <v>684200</v>
      </c>
      <c r="J15" s="28">
        <f t="shared" si="1"/>
        <v>0</v>
      </c>
      <c r="K15" s="26">
        <f t="shared" si="2"/>
        <v>0</v>
      </c>
    </row>
    <row r="16" spans="1:12" ht="27" customHeight="1" x14ac:dyDescent="0.2">
      <c r="B16" s="55" t="s">
        <v>69</v>
      </c>
      <c r="C16" s="2" t="s">
        <v>52</v>
      </c>
      <c r="D16" s="67">
        <f t="shared" si="0"/>
        <v>0</v>
      </c>
      <c r="E16" s="56">
        <v>5061</v>
      </c>
      <c r="F16" s="27">
        <v>1</v>
      </c>
      <c r="G16" s="25">
        <f t="shared" si="3"/>
        <v>0</v>
      </c>
      <c r="H16" s="69">
        <f t="shared" ref="H16:H21" si="5">$G$8</f>
        <v>0</v>
      </c>
      <c r="I16" s="57">
        <v>573800</v>
      </c>
      <c r="J16" s="28">
        <f t="shared" si="1"/>
        <v>0</v>
      </c>
      <c r="K16" s="26">
        <f t="shared" si="2"/>
        <v>0</v>
      </c>
    </row>
    <row r="17" spans="2:12" ht="27" customHeight="1" x14ac:dyDescent="0.2">
      <c r="B17" s="55" t="s">
        <v>69</v>
      </c>
      <c r="C17" s="2" t="s">
        <v>53</v>
      </c>
      <c r="D17" s="67">
        <f t="shared" si="0"/>
        <v>0</v>
      </c>
      <c r="E17" s="56">
        <v>5061</v>
      </c>
      <c r="F17" s="27">
        <v>1</v>
      </c>
      <c r="G17" s="25">
        <f t="shared" si="3"/>
        <v>0</v>
      </c>
      <c r="H17" s="69">
        <f t="shared" si="5"/>
        <v>0</v>
      </c>
      <c r="I17" s="57">
        <v>628300</v>
      </c>
      <c r="J17" s="28">
        <f t="shared" si="1"/>
        <v>0</v>
      </c>
      <c r="K17" s="26">
        <f t="shared" si="2"/>
        <v>0</v>
      </c>
    </row>
    <row r="18" spans="2:12" ht="27" customHeight="1" x14ac:dyDescent="0.2">
      <c r="B18" s="55" t="s">
        <v>69</v>
      </c>
      <c r="C18" s="2" t="s">
        <v>33</v>
      </c>
      <c r="D18" s="67">
        <f t="shared" si="0"/>
        <v>0</v>
      </c>
      <c r="E18" s="56">
        <v>5061</v>
      </c>
      <c r="F18" s="27">
        <v>1</v>
      </c>
      <c r="G18" s="25">
        <f t="shared" si="3"/>
        <v>0</v>
      </c>
      <c r="H18" s="69">
        <f t="shared" si="5"/>
        <v>0</v>
      </c>
      <c r="I18" s="57">
        <v>709700</v>
      </c>
      <c r="J18" s="28">
        <f t="shared" si="1"/>
        <v>0</v>
      </c>
      <c r="K18" s="26">
        <f t="shared" si="2"/>
        <v>0</v>
      </c>
    </row>
    <row r="19" spans="2:12" ht="27" customHeight="1" x14ac:dyDescent="0.2">
      <c r="B19" s="55" t="s">
        <v>72</v>
      </c>
      <c r="C19" s="2" t="s">
        <v>40</v>
      </c>
      <c r="D19" s="67">
        <f t="shared" si="0"/>
        <v>0</v>
      </c>
      <c r="E19" s="56">
        <v>5061</v>
      </c>
      <c r="F19" s="27">
        <v>1</v>
      </c>
      <c r="G19" s="25">
        <f t="shared" si="3"/>
        <v>0</v>
      </c>
      <c r="H19" s="69">
        <f t="shared" si="5"/>
        <v>0</v>
      </c>
      <c r="I19" s="57">
        <v>728400</v>
      </c>
      <c r="J19" s="28">
        <f t="shared" si="1"/>
        <v>0</v>
      </c>
      <c r="K19" s="26">
        <f t="shared" si="2"/>
        <v>0</v>
      </c>
    </row>
    <row r="20" spans="2:12" ht="27" customHeight="1" x14ac:dyDescent="0.2">
      <c r="B20" s="55" t="s">
        <v>72</v>
      </c>
      <c r="C20" s="2" t="s">
        <v>54</v>
      </c>
      <c r="D20" s="67">
        <f t="shared" si="0"/>
        <v>0</v>
      </c>
      <c r="E20" s="56">
        <v>5061</v>
      </c>
      <c r="F20" s="27">
        <v>1</v>
      </c>
      <c r="G20" s="25">
        <f t="shared" si="3"/>
        <v>0</v>
      </c>
      <c r="H20" s="69">
        <f t="shared" si="5"/>
        <v>0</v>
      </c>
      <c r="I20" s="57">
        <v>751500</v>
      </c>
      <c r="J20" s="28">
        <f t="shared" si="1"/>
        <v>0</v>
      </c>
      <c r="K20" s="26">
        <f t="shared" si="2"/>
        <v>0</v>
      </c>
    </row>
    <row r="21" spans="2:12" ht="27" customHeight="1" thickBot="1" x14ac:dyDescent="0.25">
      <c r="B21" s="55" t="s">
        <v>72</v>
      </c>
      <c r="C21" s="45" t="s">
        <v>55</v>
      </c>
      <c r="D21" s="68">
        <f t="shared" si="0"/>
        <v>0</v>
      </c>
      <c r="E21" s="63">
        <v>5061</v>
      </c>
      <c r="F21" s="46">
        <v>1</v>
      </c>
      <c r="G21" s="47">
        <f t="shared" si="3"/>
        <v>0</v>
      </c>
      <c r="H21" s="71">
        <f t="shared" si="5"/>
        <v>0</v>
      </c>
      <c r="I21" s="58">
        <v>646700</v>
      </c>
      <c r="J21" s="48">
        <f t="shared" si="1"/>
        <v>0</v>
      </c>
      <c r="K21" s="66">
        <f t="shared" si="2"/>
        <v>0</v>
      </c>
    </row>
    <row r="22" spans="2:12" ht="27" customHeight="1" thickTop="1" thickBot="1" x14ac:dyDescent="0.25">
      <c r="B22" s="72" t="s">
        <v>35</v>
      </c>
      <c r="C22" s="73"/>
      <c r="D22" s="29" t="s">
        <v>42</v>
      </c>
      <c r="E22" s="29" t="s">
        <v>42</v>
      </c>
      <c r="F22" s="30" t="s">
        <v>56</v>
      </c>
      <c r="G22" s="31" t="s">
        <v>56</v>
      </c>
      <c r="H22" s="32" t="s">
        <v>56</v>
      </c>
      <c r="I22" s="33">
        <f>SUM(I13:I21)</f>
        <v>5946600</v>
      </c>
      <c r="J22" s="64" t="s">
        <v>43</v>
      </c>
      <c r="K22" s="65">
        <f>SUM(K13:K21)</f>
        <v>0</v>
      </c>
      <c r="L22" s="21"/>
    </row>
    <row r="23" spans="2:12" ht="32.25" customHeight="1" thickBot="1" x14ac:dyDescent="0.25">
      <c r="B23" s="74"/>
      <c r="C23" s="74"/>
      <c r="D23" s="59"/>
      <c r="E23" s="4"/>
      <c r="F23" s="4"/>
      <c r="G23" s="4"/>
      <c r="H23" s="5"/>
      <c r="I23" s="19"/>
      <c r="J23" s="50" t="s">
        <v>44</v>
      </c>
      <c r="K23" s="51">
        <f>ROUNDDOWN(K22*100/110,0)</f>
        <v>0</v>
      </c>
    </row>
    <row r="24" spans="2:12" x14ac:dyDescent="0.2">
      <c r="B24" s="1" t="s">
        <v>18</v>
      </c>
      <c r="H24" s="60"/>
      <c r="I24" s="60"/>
      <c r="J24" s="60"/>
      <c r="K24" s="60"/>
    </row>
    <row r="25" spans="2:12" x14ac:dyDescent="0.2">
      <c r="B25" s="1" t="s">
        <v>57</v>
      </c>
      <c r="H25" s="60"/>
      <c r="I25" s="60"/>
      <c r="J25" s="60"/>
      <c r="K25" s="60"/>
    </row>
    <row r="26" spans="2:12" x14ac:dyDescent="0.2">
      <c r="B26" s="1" t="s">
        <v>58</v>
      </c>
    </row>
    <row r="27" spans="2:12" x14ac:dyDescent="0.2">
      <c r="B27" s="1" t="s">
        <v>67</v>
      </c>
    </row>
    <row r="28" spans="2:12" x14ac:dyDescent="0.2">
      <c r="B28" s="1" t="s">
        <v>46</v>
      </c>
    </row>
    <row r="31" spans="2:12" x14ac:dyDescent="0.2">
      <c r="G31"/>
      <c r="J31"/>
      <c r="K31"/>
    </row>
    <row r="32" spans="2:12" x14ac:dyDescent="0.2">
      <c r="G32"/>
      <c r="J32"/>
      <c r="K32"/>
    </row>
    <row r="33" customFormat="1" x14ac:dyDescent="0.2"/>
    <row r="34" customFormat="1" x14ac:dyDescent="0.2"/>
    <row r="35" customFormat="1" x14ac:dyDescent="0.2"/>
    <row r="36" customFormat="1" x14ac:dyDescent="0.2"/>
    <row r="37" customFormat="1" x14ac:dyDescent="0.2"/>
    <row r="38" customFormat="1" x14ac:dyDescent="0.2"/>
    <row r="39" customFormat="1" x14ac:dyDescent="0.2"/>
    <row r="40" customFormat="1" x14ac:dyDescent="0.2"/>
    <row r="41" customFormat="1" x14ac:dyDescent="0.2"/>
    <row r="42" customFormat="1" x14ac:dyDescent="0.2"/>
    <row r="43" customFormat="1" x14ac:dyDescent="0.2"/>
    <row r="44" customFormat="1" x14ac:dyDescent="0.2"/>
    <row r="45" customFormat="1" x14ac:dyDescent="0.2"/>
    <row r="46" customFormat="1" x14ac:dyDescent="0.2"/>
    <row r="47" customFormat="1" x14ac:dyDescent="0.2"/>
    <row r="48" customFormat="1" x14ac:dyDescent="0.2"/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L47"/>
  <sheetViews>
    <sheetView showGridLines="0" view="pageBreakPreview" zoomScale="80" zoomScaleNormal="85" zoomScaleSheetLayoutView="80" workbookViewId="0"/>
  </sheetViews>
  <sheetFormatPr defaultRowHeight="13" x14ac:dyDescent="0.2"/>
  <cols>
    <col min="1" max="1" width="5.26953125" customWidth="1"/>
    <col min="2" max="2" width="9.453125" bestFit="1" customWidth="1"/>
    <col min="3" max="3" width="8" customWidth="1"/>
    <col min="4" max="4" width="13.90625" customWidth="1"/>
    <col min="5" max="5" width="13.90625" style="43" customWidth="1"/>
    <col min="6" max="6" width="8.26953125" style="43" customWidth="1"/>
    <col min="7" max="7" width="18.6328125" style="43" customWidth="1"/>
    <col min="8" max="9" width="13.90625" customWidth="1"/>
    <col min="10" max="10" width="18.6328125" style="43" customWidth="1"/>
    <col min="11" max="11" width="22.7265625" style="43" customWidth="1"/>
    <col min="12" max="12" width="9.36328125" customWidth="1"/>
  </cols>
  <sheetData>
    <row r="1" spans="1:12" ht="24.75" customHeight="1" x14ac:dyDescent="0.3">
      <c r="A1" s="52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2">
      <c r="A2" s="75" t="s">
        <v>17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6.75" customHeight="1" x14ac:dyDescent="0.2"/>
    <row r="4" spans="1:12" ht="23.25" customHeight="1" thickBot="1" x14ac:dyDescent="0.25">
      <c r="B4" s="76" t="s">
        <v>71</v>
      </c>
      <c r="C4" s="76"/>
      <c r="D4" s="76"/>
      <c r="E4" s="76"/>
      <c r="F4" s="76"/>
      <c r="G4" s="76"/>
      <c r="H4" s="76"/>
      <c r="J4" s="36" t="s">
        <v>8</v>
      </c>
      <c r="K4" s="53"/>
      <c r="L4" s="24"/>
    </row>
    <row r="5" spans="1:12" ht="13.5" customHeight="1" thickBot="1" x14ac:dyDescent="0.25"/>
    <row r="6" spans="1:12" ht="27.75" customHeight="1" thickBot="1" x14ac:dyDescent="0.25">
      <c r="B6" s="23" t="s">
        <v>25</v>
      </c>
      <c r="C6" s="60"/>
      <c r="D6" s="37" t="s">
        <v>19</v>
      </c>
      <c r="E6" s="38"/>
      <c r="F6" s="38"/>
      <c r="G6" s="61"/>
      <c r="H6" s="20"/>
      <c r="K6" s="54"/>
    </row>
    <row r="7" spans="1:12" ht="27.75" customHeight="1" thickBot="1" x14ac:dyDescent="0.25">
      <c r="B7" s="44" t="s">
        <v>36</v>
      </c>
      <c r="D7" s="39" t="s">
        <v>20</v>
      </c>
      <c r="E7" s="40"/>
      <c r="F7" s="40"/>
      <c r="G7" s="35"/>
      <c r="H7" s="20" t="s">
        <v>22</v>
      </c>
      <c r="J7" s="62"/>
    </row>
    <row r="8" spans="1:12" ht="27.75" customHeight="1" thickBot="1" x14ac:dyDescent="0.25">
      <c r="D8" s="41" t="s">
        <v>21</v>
      </c>
      <c r="E8" s="42"/>
      <c r="F8" s="42"/>
      <c r="G8" s="34"/>
      <c r="H8" s="20" t="s">
        <v>23</v>
      </c>
    </row>
    <row r="9" spans="1:12" ht="27.75" customHeight="1" thickBot="1" x14ac:dyDescent="0.35">
      <c r="B9" s="22" t="s">
        <v>26</v>
      </c>
    </row>
    <row r="10" spans="1:12" ht="27" customHeight="1" x14ac:dyDescent="0.2">
      <c r="B10" s="9"/>
      <c r="C10" s="10" t="s">
        <v>5</v>
      </c>
      <c r="D10" s="77" t="s">
        <v>9</v>
      </c>
      <c r="E10" s="78"/>
      <c r="F10" s="78"/>
      <c r="G10" s="79"/>
      <c r="H10" s="80" t="s">
        <v>16</v>
      </c>
      <c r="I10" s="80"/>
      <c r="J10" s="81"/>
      <c r="K10" s="82" t="s">
        <v>4</v>
      </c>
    </row>
    <row r="11" spans="1:12" ht="27" customHeight="1" x14ac:dyDescent="0.2">
      <c r="B11" s="84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3"/>
    </row>
    <row r="12" spans="1:12" ht="27" customHeight="1" thickBot="1" x14ac:dyDescent="0.25">
      <c r="B12" s="85"/>
      <c r="C12" s="7"/>
      <c r="D12" s="11" t="s">
        <v>37</v>
      </c>
      <c r="E12" s="12" t="s">
        <v>59</v>
      </c>
      <c r="F12" s="12" t="s">
        <v>13</v>
      </c>
      <c r="G12" s="8" t="s">
        <v>66</v>
      </c>
      <c r="H12" s="17" t="s">
        <v>60</v>
      </c>
      <c r="I12" s="12" t="s">
        <v>15</v>
      </c>
      <c r="J12" s="12" t="s">
        <v>39</v>
      </c>
      <c r="K12" s="18" t="s">
        <v>65</v>
      </c>
    </row>
    <row r="13" spans="1:12" ht="27" customHeight="1" thickTop="1" x14ac:dyDescent="0.2">
      <c r="B13" s="55" t="s">
        <v>69</v>
      </c>
      <c r="C13" s="2" t="s">
        <v>49</v>
      </c>
      <c r="D13" s="67">
        <f t="shared" ref="D13:D21" si="0">$G$6</f>
        <v>0</v>
      </c>
      <c r="E13" s="56">
        <v>5271</v>
      </c>
      <c r="F13" s="27">
        <v>1</v>
      </c>
      <c r="G13" s="25">
        <f>ROUNDDOWN(D13*E13*(185%-F13),2)</f>
        <v>0</v>
      </c>
      <c r="H13" s="70">
        <f>$G$7</f>
        <v>0</v>
      </c>
      <c r="I13" s="57">
        <v>848100</v>
      </c>
      <c r="J13" s="28">
        <f t="shared" ref="J13:J21" si="1">H13*I13</f>
        <v>0</v>
      </c>
      <c r="K13" s="26">
        <f t="shared" ref="K13:K21" si="2">ROUNDDOWN(G13+J13,0)</f>
        <v>0</v>
      </c>
    </row>
    <row r="14" spans="1:12" ht="27" customHeight="1" x14ac:dyDescent="0.2">
      <c r="B14" s="55" t="s">
        <v>69</v>
      </c>
      <c r="C14" s="2" t="s">
        <v>29</v>
      </c>
      <c r="D14" s="67">
        <f t="shared" si="0"/>
        <v>0</v>
      </c>
      <c r="E14" s="56">
        <v>5271</v>
      </c>
      <c r="F14" s="27">
        <v>1</v>
      </c>
      <c r="G14" s="25">
        <f t="shared" ref="G14:G21" si="3">ROUNDDOWN(D14*E14*(185%-F14),2)</f>
        <v>0</v>
      </c>
      <c r="H14" s="70">
        <f t="shared" ref="H14:H15" si="4">$G$7</f>
        <v>0</v>
      </c>
      <c r="I14" s="57">
        <v>576700</v>
      </c>
      <c r="J14" s="28">
        <f t="shared" si="1"/>
        <v>0</v>
      </c>
      <c r="K14" s="26">
        <f t="shared" si="2"/>
        <v>0</v>
      </c>
    </row>
    <row r="15" spans="1:12" ht="27" customHeight="1" x14ac:dyDescent="0.2">
      <c r="B15" s="55" t="s">
        <v>69</v>
      </c>
      <c r="C15" s="2" t="s">
        <v>30</v>
      </c>
      <c r="D15" s="67">
        <f t="shared" si="0"/>
        <v>0</v>
      </c>
      <c r="E15" s="56">
        <v>5271</v>
      </c>
      <c r="F15" s="27">
        <v>1</v>
      </c>
      <c r="G15" s="25">
        <f t="shared" si="3"/>
        <v>0</v>
      </c>
      <c r="H15" s="70">
        <f t="shared" si="4"/>
        <v>0</v>
      </c>
      <c r="I15" s="57">
        <v>718700</v>
      </c>
      <c r="J15" s="28">
        <f t="shared" si="1"/>
        <v>0</v>
      </c>
      <c r="K15" s="26">
        <f t="shared" si="2"/>
        <v>0</v>
      </c>
    </row>
    <row r="16" spans="1:12" ht="27" customHeight="1" x14ac:dyDescent="0.2">
      <c r="B16" s="55" t="s">
        <v>69</v>
      </c>
      <c r="C16" s="2" t="s">
        <v>31</v>
      </c>
      <c r="D16" s="67">
        <f t="shared" si="0"/>
        <v>0</v>
      </c>
      <c r="E16" s="56">
        <v>5271</v>
      </c>
      <c r="F16" s="27">
        <v>1</v>
      </c>
      <c r="G16" s="25">
        <f t="shared" si="3"/>
        <v>0</v>
      </c>
      <c r="H16" s="69">
        <f t="shared" ref="H16:H21" si="5">$G$8</f>
        <v>0</v>
      </c>
      <c r="I16" s="57">
        <v>622600</v>
      </c>
      <c r="J16" s="28">
        <f t="shared" si="1"/>
        <v>0</v>
      </c>
      <c r="K16" s="26">
        <f t="shared" si="2"/>
        <v>0</v>
      </c>
    </row>
    <row r="17" spans="2:12" ht="27" customHeight="1" x14ac:dyDescent="0.2">
      <c r="B17" s="55" t="s">
        <v>69</v>
      </c>
      <c r="C17" s="2" t="s">
        <v>32</v>
      </c>
      <c r="D17" s="67">
        <f t="shared" si="0"/>
        <v>0</v>
      </c>
      <c r="E17" s="56">
        <v>5271</v>
      </c>
      <c r="F17" s="27">
        <v>1</v>
      </c>
      <c r="G17" s="25">
        <f t="shared" si="3"/>
        <v>0</v>
      </c>
      <c r="H17" s="69">
        <f t="shared" si="5"/>
        <v>0</v>
      </c>
      <c r="I17" s="57">
        <v>669200</v>
      </c>
      <c r="J17" s="28">
        <f t="shared" si="1"/>
        <v>0</v>
      </c>
      <c r="K17" s="26">
        <f t="shared" si="2"/>
        <v>0</v>
      </c>
    </row>
    <row r="18" spans="2:12" ht="27" customHeight="1" x14ac:dyDescent="0.2">
      <c r="B18" s="55" t="s">
        <v>69</v>
      </c>
      <c r="C18" s="2" t="s">
        <v>33</v>
      </c>
      <c r="D18" s="67">
        <f t="shared" si="0"/>
        <v>0</v>
      </c>
      <c r="E18" s="56">
        <v>5271</v>
      </c>
      <c r="F18" s="27">
        <v>1</v>
      </c>
      <c r="G18" s="25">
        <f t="shared" si="3"/>
        <v>0</v>
      </c>
      <c r="H18" s="69">
        <f t="shared" si="5"/>
        <v>0</v>
      </c>
      <c r="I18" s="57">
        <v>790300</v>
      </c>
      <c r="J18" s="28">
        <f t="shared" si="1"/>
        <v>0</v>
      </c>
      <c r="K18" s="26">
        <f t="shared" si="2"/>
        <v>0</v>
      </c>
    </row>
    <row r="19" spans="2:12" ht="27" customHeight="1" x14ac:dyDescent="0.2">
      <c r="B19" s="55" t="s">
        <v>72</v>
      </c>
      <c r="C19" s="2" t="s">
        <v>40</v>
      </c>
      <c r="D19" s="67">
        <f t="shared" si="0"/>
        <v>0</v>
      </c>
      <c r="E19" s="56">
        <v>5271</v>
      </c>
      <c r="F19" s="27">
        <v>1</v>
      </c>
      <c r="G19" s="25">
        <f t="shared" si="3"/>
        <v>0</v>
      </c>
      <c r="H19" s="69">
        <f t="shared" si="5"/>
        <v>0</v>
      </c>
      <c r="I19" s="57">
        <v>810600</v>
      </c>
      <c r="J19" s="28">
        <f t="shared" si="1"/>
        <v>0</v>
      </c>
      <c r="K19" s="26">
        <f t="shared" si="2"/>
        <v>0</v>
      </c>
    </row>
    <row r="20" spans="2:12" ht="27" customHeight="1" x14ac:dyDescent="0.2">
      <c r="B20" s="55" t="s">
        <v>72</v>
      </c>
      <c r="C20" s="2" t="s">
        <v>34</v>
      </c>
      <c r="D20" s="67">
        <f t="shared" si="0"/>
        <v>0</v>
      </c>
      <c r="E20" s="56">
        <v>5271</v>
      </c>
      <c r="F20" s="27">
        <v>1</v>
      </c>
      <c r="G20" s="25">
        <f t="shared" si="3"/>
        <v>0</v>
      </c>
      <c r="H20" s="69">
        <f t="shared" si="5"/>
        <v>0</v>
      </c>
      <c r="I20" s="57">
        <v>851500</v>
      </c>
      <c r="J20" s="28">
        <f t="shared" si="1"/>
        <v>0</v>
      </c>
      <c r="K20" s="26">
        <f t="shared" si="2"/>
        <v>0</v>
      </c>
    </row>
    <row r="21" spans="2:12" ht="27" customHeight="1" thickBot="1" x14ac:dyDescent="0.25">
      <c r="B21" s="55" t="s">
        <v>72</v>
      </c>
      <c r="C21" s="45" t="s">
        <v>61</v>
      </c>
      <c r="D21" s="68">
        <f t="shared" si="0"/>
        <v>0</v>
      </c>
      <c r="E21" s="63">
        <v>5271</v>
      </c>
      <c r="F21" s="46">
        <v>1</v>
      </c>
      <c r="G21" s="47">
        <f t="shared" si="3"/>
        <v>0</v>
      </c>
      <c r="H21" s="71">
        <f t="shared" si="5"/>
        <v>0</v>
      </c>
      <c r="I21" s="58">
        <v>688600</v>
      </c>
      <c r="J21" s="48">
        <f t="shared" si="1"/>
        <v>0</v>
      </c>
      <c r="K21" s="26">
        <f t="shared" si="2"/>
        <v>0</v>
      </c>
    </row>
    <row r="22" spans="2:12" ht="27" customHeight="1" thickTop="1" thickBot="1" x14ac:dyDescent="0.25">
      <c r="B22" s="72" t="s">
        <v>35</v>
      </c>
      <c r="C22" s="73"/>
      <c r="D22" s="29" t="s">
        <v>62</v>
      </c>
      <c r="E22" s="30" t="s">
        <v>42</v>
      </c>
      <c r="F22" s="30" t="s">
        <v>42</v>
      </c>
      <c r="G22" s="31" t="s">
        <v>42</v>
      </c>
      <c r="H22" s="32" t="s">
        <v>42</v>
      </c>
      <c r="I22" s="33">
        <f>SUM(I13:I21)</f>
        <v>6576300</v>
      </c>
      <c r="J22" s="64" t="s">
        <v>63</v>
      </c>
      <c r="K22" s="49">
        <f>SUM(K13:K21)</f>
        <v>0</v>
      </c>
      <c r="L22" s="21"/>
    </row>
    <row r="23" spans="2:12" ht="32.25" customHeight="1" thickBot="1" x14ac:dyDescent="0.25">
      <c r="B23" s="74"/>
      <c r="C23" s="74"/>
      <c r="D23" s="59"/>
      <c r="E23" s="4"/>
      <c r="F23" s="4"/>
      <c r="G23" s="4"/>
      <c r="H23" s="5"/>
      <c r="I23" s="19"/>
      <c r="J23" s="50" t="s">
        <v>44</v>
      </c>
      <c r="K23" s="51">
        <f>ROUNDDOWN(K22*100/110,0)</f>
        <v>0</v>
      </c>
    </row>
    <row r="24" spans="2:12" x14ac:dyDescent="0.2">
      <c r="B24" s="1" t="s">
        <v>18</v>
      </c>
      <c r="H24" s="60"/>
      <c r="I24" s="60"/>
      <c r="J24" s="60"/>
      <c r="K24" s="60"/>
    </row>
    <row r="25" spans="2:12" x14ac:dyDescent="0.2">
      <c r="B25" s="1" t="s">
        <v>64</v>
      </c>
      <c r="H25" s="60"/>
      <c r="I25" s="60"/>
      <c r="J25" s="60"/>
      <c r="K25" s="60"/>
    </row>
    <row r="26" spans="2:12" x14ac:dyDescent="0.2">
      <c r="B26" s="1" t="s">
        <v>45</v>
      </c>
    </row>
    <row r="27" spans="2:12" x14ac:dyDescent="0.2">
      <c r="B27" s="1" t="s">
        <v>67</v>
      </c>
    </row>
    <row r="28" spans="2:12" x14ac:dyDescent="0.2">
      <c r="B28" s="1" t="s">
        <v>46</v>
      </c>
    </row>
    <row r="33" customFormat="1" x14ac:dyDescent="0.2"/>
    <row r="34" customFormat="1" x14ac:dyDescent="0.2"/>
    <row r="35" customFormat="1" x14ac:dyDescent="0.2"/>
    <row r="36" customFormat="1" x14ac:dyDescent="0.2"/>
    <row r="37" customFormat="1" x14ac:dyDescent="0.2"/>
    <row r="38" customFormat="1" x14ac:dyDescent="0.2"/>
    <row r="39" customFormat="1" x14ac:dyDescent="0.2"/>
    <row r="40" customFormat="1" x14ac:dyDescent="0.2"/>
    <row r="41" customFormat="1" x14ac:dyDescent="0.2"/>
    <row r="42" customFormat="1" x14ac:dyDescent="0.2"/>
    <row r="43" customFormat="1" x14ac:dyDescent="0.2"/>
    <row r="44" customFormat="1" x14ac:dyDescent="0.2"/>
    <row r="45" customFormat="1" x14ac:dyDescent="0.2"/>
    <row r="46" customFormat="1" x14ac:dyDescent="0.2"/>
    <row r="47" customFormat="1" x14ac:dyDescent="0.2"/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松浜小学校外51校</vt:lpstr>
      <vt:lpstr>新津第一小学校外55校</vt:lpstr>
      <vt:lpstr>松浜中学校外55校</vt:lpstr>
      <vt:lpstr>松浜小学校外51校!Print_Area</vt:lpstr>
      <vt:lpstr>松浜中学校外55校!Print_Area</vt:lpstr>
      <vt:lpstr>新津第一小学校外55校!Print_Area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長谷川 美果</cp:lastModifiedBy>
  <cp:lastPrinted>2023-03-17T06:50:16Z</cp:lastPrinted>
  <dcterms:created xsi:type="dcterms:W3CDTF">2001-06-15T09:32:05Z</dcterms:created>
  <dcterms:modified xsi:type="dcterms:W3CDTF">2025-03-03T03:13:07Z</dcterms:modified>
</cp:coreProperties>
</file>