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利用計画書" sheetId="1" r:id="rId1"/>
    <sheet name="Sheet1" sheetId="2" state="hidden" r:id="rId2"/>
    <sheet name="Sheet2" sheetId="3" state="hidden" r:id="rId3"/>
    <sheet name="利用促進計画書(実施書)" sheetId="4" r:id="rId4"/>
  </sheets>
  <definedNames>
    <definedName name="_.基層">'Sheet2'!$S$6</definedName>
    <definedName name="_1.鉄骨鉄筋ｺﾝｸﾘｰﾄ造">'Sheet2'!$K$4:$O$5</definedName>
    <definedName name="Ａ指定処分">'Sheet2'!$S$46</definedName>
    <definedName name="Ｂ指定処分">'Sheet2'!$S$47</definedName>
    <definedName name="CB">'Sheet2'!$M$8:$M$9</definedName>
    <definedName name="_xlnm.Print_Area" localSheetId="0">'利用計画書'!$A$1:$DQ$96</definedName>
    <definedName name="RC造">'Sheet2'!$M$4:$M$5</definedName>
    <definedName name="S">'Sheet2'!$K$8:$K$9</definedName>
    <definedName name="SRC">'Sheet2'!$K$4:$K$5</definedName>
    <definedName name="W">'Sheet2'!$K$12:$K$13</definedName>
    <definedName name="アスコン">'Sheet2'!$F$39:$F$46</definedName>
    <definedName name="アスファルトモルタル">'Sheet2'!$G$83</definedName>
    <definedName name="クラッシャーラン">'Sheet2'!$G$97</definedName>
    <definedName name="ぐり_割ぐり石自然石">'Sheet2'!$G$101</definedName>
    <definedName name="ぐり割ぐり石自然石">'Sheet2'!$G$101</definedName>
    <definedName name="ｹｰﾌﾞﾙ用">'Sheet2'!$S$31</definedName>
    <definedName name="ｺｰﾄﾞ10">'Sheet2'!$U$4:$U$7</definedName>
    <definedName name="ｺｰﾄﾞ11">'Sheet2'!$U$10:$U$13</definedName>
    <definedName name="ｺｰﾄﾞ12">'Sheet2'!$R$46:$R$48</definedName>
    <definedName name="ｺｰﾄﾞ13">'Sheet2'!$Y$3:$Y$12</definedName>
    <definedName name="ｺｰﾄﾞ14">'Sheet2'!$Y$18:$Y$23</definedName>
    <definedName name="ｺｰﾄﾞ2">'Sheet2'!$H$67:$H$75</definedName>
    <definedName name="ｺｰﾄﾞ5の1">'Sheet2'!$F$68:$F$70</definedName>
    <definedName name="ｺｰﾄﾞ5の2">'Sheet2'!$F$72:$F$73</definedName>
    <definedName name="ｺｰﾄﾞ5の3">'Sheet2'!$F$75:$F$76</definedName>
    <definedName name="ｺｰﾄﾞ5の4">'Sheet2'!$F$78:$F$85</definedName>
    <definedName name="ｺｰﾄﾞ5の5">'Sheet2'!$F$87:$F$95</definedName>
    <definedName name="ｺｰﾄﾞ5の6">'Sheet2'!$F$97:$F$102</definedName>
    <definedName name="ｺｰﾄﾞ5の7">'Sheet2'!$F$104:$F$109</definedName>
    <definedName name="ｺｰﾄﾞ5の8">'Sheet2'!$F$111:$F$112</definedName>
    <definedName name="ｺｰﾄﾞ6の1">'Sheet2'!$R$5:$R$9</definedName>
    <definedName name="ｺｰﾄﾞ6の2">'Sheet2'!$R$11:$R$18</definedName>
    <definedName name="ｺｰﾄﾞ6の3">'Sheet2'!$R$20:$R$23</definedName>
    <definedName name="ｺｰﾄﾞ6の4">'Sheet2'!$R$25:$R$27</definedName>
    <definedName name="ｺｰﾄﾞ6の5">'Sheet2'!$R$29:$R$34</definedName>
    <definedName name="ｺｰﾄﾞ7">'Sheet2'!$H$89:$H$94</definedName>
    <definedName name="ｼｰｼﾞﾝｸﾞ石膏ボード">'Sheet2'!$G$105</definedName>
    <definedName name="ストックヤード">'Sheet2'!$I$93</definedName>
    <definedName name="ストックヤード再利用">'Sheet2'!$Z$6</definedName>
    <definedName name="ストックヤード再利用未定">'Sheet2'!$Z$10</definedName>
    <definedName name="その他">'Sheet2'!$Z$23</definedName>
    <definedName name="その他_ｺﾝｸﾘｰﾄ殻等の現場発生材">'Sheet2'!$G$102</definedName>
    <definedName name="その他_具体的に">'Sheet2'!$Z$12</definedName>
    <definedName name="その他･ｺﾝｸﾘｰﾄ殻等の現場発生材">'Sheet2'!$G$102</definedName>
    <definedName name="その他ｺﾝｸﾘｰﾄ殻等の現場発生材">'Sheet2'!$G$102</definedName>
    <definedName name="その他の加盟団体又は団体に属さない">'Sheet2'!$I$75</definedName>
    <definedName name="その他の土木工事・公共">'Sheet2'!$E$16</definedName>
    <definedName name="その他具体的に">'Sheet2'!$Z$12</definedName>
    <definedName name="その他具体的に記入">'Sheet2'!$S$23</definedName>
    <definedName name="その他具体的記入">'Sheet2'!$V$13</definedName>
    <definedName name="ビニル管">'Sheet2'!$F$63:$F$64</definedName>
    <definedName name="プレハブ建築協会">'Sheet2'!$I$70</definedName>
    <definedName name="ほ場整備_農地整備">'Sheet2'!$S$17</definedName>
    <definedName name="ほ場整備農地整備">'Sheet2'!$S$17</definedName>
    <definedName name="阿賀野市">'Sheet1'!$C$19</definedName>
    <definedName name="燕市">'Sheet1'!$C$14</definedName>
    <definedName name="下水道関係工事">'Sheet2'!$E$11</definedName>
    <definedName name="下水道用">'Sheet2'!$S$30</definedName>
    <definedName name="化粧石膏ボード">'Sheet2'!$G$107</definedName>
    <definedName name="加熱アスファルト安定処理路盤材">'Sheet2'!$G$84</definedName>
    <definedName name="加茂市">'Sheet1'!$C$10</definedName>
    <definedName name="河川築堤">'Sheet2'!$S$13</definedName>
    <definedName name="改質アスコン">'Sheet2'!$G$82</definedName>
    <definedName name="海面埋立事業">'Sheet2'!$Z$7</definedName>
    <definedName name="開粒度アスコン">'Sheet2'!$G$81</definedName>
    <definedName name="各県建設業協会">'Sheet2'!$H$69</definedName>
    <definedName name="各県建物解体業協会">'Sheet2'!$I$73</definedName>
    <definedName name="学校">'Sheet2'!$K$24:$K$25</definedName>
    <definedName name="刈羽郡刈羽村">'Sheet1'!$C$32</definedName>
    <definedName name="岩船郡粟島浦村">'Sheet1'!$C$38</definedName>
    <definedName name="岩船郡関川村">'Sheet1'!$C$33</definedName>
    <definedName name="岩船郡荒川町">'Sheet1'!$C$34</definedName>
    <definedName name="岩船郡山北町">'Sheet1'!$C$37</definedName>
    <definedName name="岩船郡神林村">'Sheet1'!$C$35</definedName>
    <definedName name="岩船郡朝日村">'Sheet1'!$C$36</definedName>
    <definedName name="基層">'Sheet2'!$S$6</definedName>
    <definedName name="魚沼市">'Sheet1'!$C$21</definedName>
    <definedName name="供給元">'Sheet2'!$I$52:$I$57</definedName>
    <definedName name="強化石膏ボード">'Sheet2'!$G$106</definedName>
    <definedName name="空港関係工事">'Sheet2'!$E$12</definedName>
    <definedName name="月">'Sheet2'!$H$38:$H$49</definedName>
    <definedName name="建設汚泥改良土">'Sheet2'!$G$93</definedName>
    <definedName name="建築業協会">'Sheet2'!$I$67</definedName>
    <definedName name="見附市">'Sheet1'!$C$12</definedName>
    <definedName name="現場内利用">'Sheet2'!$I$89</definedName>
    <definedName name="五泉市">'Sheet1'!$C$17</definedName>
    <definedName name="公園関係工事">'Sheet2'!$E$10</definedName>
    <definedName name="公共">'Sheet2'!$R$39:$R$41</definedName>
    <definedName name="工事種別">'Sheet2'!$F$4:$F$25</definedName>
    <definedName name="工事種別ｺｰﾄﾞ">'Sheet2'!$E$4:$E$25</definedName>
    <definedName name="工場_作業所">'Sheet2'!$M$20:$M$21</definedName>
    <definedName name="構造物の裏込基礎材">'Sheet2'!$S$22</definedName>
    <definedName name="構造物の裏込材_基礎材">'Sheet2'!$S$22</definedName>
    <definedName name="構造物等の裏込材_埋戻し用">'Sheet2'!$S$14</definedName>
    <definedName name="構造物等の裏込埋戻し用">'Sheet2'!$S$14</definedName>
    <definedName name="港湾関係工事">'Sheet2'!$E$13</definedName>
    <definedName name="鉱さい">'Sheet2'!$G$99</definedName>
    <definedName name="佐渡市">'Sheet1'!$C$20</definedName>
    <definedName name="再資源化施設">'Sheet2'!$Z$4</definedName>
    <definedName name="再資源施設">'Sheet2'!$I$92</definedName>
    <definedName name="再生">'Sheet2'!$F$58:$F$61</definedName>
    <definedName name="再生コンクリート砂">'Sheet2'!$G$94</definedName>
    <definedName name="再生硬質塩化ビニル管">'Sheet2'!$G$111</definedName>
    <definedName name="再生木材">'Sheet2'!$F$36:$F$37</definedName>
    <definedName name="最終処分場_海面処分場">'Sheet2'!$Z$8</definedName>
    <definedName name="最終処分場_内陸処分場">'Sheet2'!$Z$9</definedName>
    <definedName name="最終処分場･海面処分">'Sheet2'!$Z$8</definedName>
    <definedName name="最終処分場海面処分場">'Sheet2'!$Z$8</definedName>
    <definedName name="最終処分場内陸処分場">'Sheet2'!$Z$9</definedName>
    <definedName name="災害復旧関係工事">'Sheet2'!$E$15</definedName>
    <definedName name="細粒度アスコン">'Sheet2'!$G$80</definedName>
    <definedName name="三条市">'Sheet1'!$C$6</definedName>
    <definedName name="三島郡出雲崎町">'Sheet1'!$C$28</definedName>
    <definedName name="山砂_山土等の購入土_採取土">'Sheet2'!$G$95</definedName>
    <definedName name="山砂・山土等の購入土・採取土">'Sheet2'!$G$95</definedName>
    <definedName name="山砂利等採取跡地">'Sheet2'!$Z$18</definedName>
    <definedName name="市町村ｺｰﾄﾞ">'Sheet1'!$B$4:$B$38</definedName>
    <definedName name="糸魚川市">'Sheet1'!$C$15</definedName>
    <definedName name="事務所">'利用計画書'!$DM$23</definedName>
    <definedName name="自由処分">'Sheet2'!$S$48</definedName>
    <definedName name="修繕・模様替え・ﾘﾌｫｰﾑ">'Sheet2'!$E$25</definedName>
    <definedName name="住宅産業解体処理連絡協議会">'Sheet2'!$I$74</definedName>
    <definedName name="十日町市">'Sheet1'!$C$11</definedName>
    <definedName name="処分場の覆土">'Sheet2'!$Z$19</definedName>
    <definedName name="小千谷市">'Sheet1'!$C$9</definedName>
    <definedName name="焼却">'Sheet2'!$V$10</definedName>
    <definedName name="焼却施設又は中間処理施設">'Sheet2'!$Z$11</definedName>
    <definedName name="上・工水道関係工事">'Sheet2'!$E$8</definedName>
    <definedName name="上越市">'Sheet1'!$C$18</definedName>
    <definedName name="上層路盤">'Sheet2'!$S$7</definedName>
    <definedName name="条件">'Sheet2'!$J$52:$J$53</definedName>
    <definedName name="新潟市">'Sheet1'!$C$4</definedName>
    <definedName name="新発田市">'Sheet1'!$C$8</definedName>
    <definedName name="水産関係工事">'Sheet2'!$E$7</definedName>
    <definedName name="水道_配水_用">'Sheet2'!$S$29</definedName>
    <definedName name="水道配水用">'Sheet2'!$S$29</definedName>
    <definedName name="水面埋立用">'Sheet2'!$S$16</definedName>
    <definedName name="数字リスト1">'Sheet2'!$H$4:$H$12</definedName>
    <definedName name="数字リスト2">'Sheet2'!$I$4:$I$13</definedName>
    <definedName name="生コン">'Sheet2'!$F$29:$F$31</definedName>
    <definedName name="生コンクリート">'Sheet2'!$G$68</definedName>
    <definedName name="西蒲原郡弥彦村">'Sheet1'!$C$25</definedName>
    <definedName name="石膏ボード">'Sheet2'!$G$104</definedName>
    <definedName name="石膏ラスボード">'Sheet2'!$G$108</definedName>
    <definedName name="設備用">'Sheet2'!$S$33</definedName>
    <definedName name="専用">'Sheet2'!$K$16:$K$17</definedName>
    <definedName name="粗粒度アスコン">'Sheet2'!$G$78</definedName>
    <definedName name="倉庫">'Sheet2'!$O$20:$O$21</definedName>
    <definedName name="其の他">'Sheet2'!$Z$12</definedName>
    <definedName name="其の他具体的に">'Sheet2'!$Z$12</definedName>
    <definedName name="村上市">'Sheet1'!$C$13</definedName>
    <definedName name="他">'Sheet2'!$M$12:$M$13</definedName>
    <definedName name="他の工事現場">'Sheet2'!$Z$3</definedName>
    <definedName name="他の工事現場_海上">'Sheet2'!$I$91</definedName>
    <definedName name="他の工事現場_陸上">'Sheet2'!$I$90</definedName>
    <definedName name="他の工事現場･海上">'Sheet2'!$I$91</definedName>
    <definedName name="他の工事現場･陸上">'Sheet2'!$I$90</definedName>
    <definedName name="胎内市">'Sheet1'!$C$23</definedName>
    <definedName name="第一種建設発生土">'Sheet2'!$G$87</definedName>
    <definedName name="第三種建設発生土">'Sheet2'!$G$89</definedName>
    <definedName name="第四種建設発生土">'Sheet2'!$G$90</definedName>
    <definedName name="第二種建設発生土">'Sheet2'!$G$88</definedName>
    <definedName name="宅地造成・区画整理関係工事">'Sheet2'!$E$9</definedName>
    <definedName name="宅地造成用">'Sheet2'!$S$15</definedName>
    <definedName name="脱水">'Sheet2'!$V$11</definedName>
    <definedName name="谷地埋立">'Sheet2'!$Z$21</definedName>
    <definedName name="単粒度砕石">'Sheet2'!$G$100</definedName>
    <definedName name="池沼等の水面埋立">'Sheet2'!$Z$20</definedName>
    <definedName name="中魚沼郡津南町">'Sheet1'!$C$31</definedName>
    <definedName name="長岡市">'Sheet1'!$C$5</definedName>
    <definedName name="鉄道・軌道関係工事">'Sheet2'!$E$14</definedName>
    <definedName name="天井">'Sheet2'!$S$26</definedName>
    <definedName name="天日乾燥">'Sheet2'!$V$12</definedName>
    <definedName name="店舗">'Sheet2'!$K$20:$K$21</definedName>
    <definedName name="土質改良土">'Sheet2'!$G$92</definedName>
    <definedName name="土地改良区画整理">'Sheet2'!$E$4</definedName>
    <definedName name="土地造成・区画整理関係工事">'Sheet2'!$E$9</definedName>
    <definedName name="東蒲原郡阿賀町">'Sheet1'!$C$27</definedName>
    <definedName name="道路路体">'Sheet2'!$S$11</definedName>
    <definedName name="南蒲原郡田上町">'Sheet1'!$C$26</definedName>
    <definedName name="南魚沼郡湯沢町">'Sheet1'!$C$30</definedName>
    <definedName name="南魚沼市">'Sheet1'!$C$22</definedName>
    <definedName name="日">'Sheet2'!$I$16:$I$46</definedName>
    <definedName name="日本ﾂｰﾊﾞｲﾌｫｰ建築協会">'Sheet2'!$I$71</definedName>
    <definedName name="日本土木工業協会">'Sheet2'!$I$68</definedName>
    <definedName name="日本木造住宅産業協会">'Sheet2'!$I$72</definedName>
    <definedName name="年">'Sheet2'!$H$16:$H$36</definedName>
    <definedName name="農業用">'Sheet2'!$S$32</definedName>
    <definedName name="農地受入">'Sheet2'!$Z$22</definedName>
    <definedName name="農道">'Sheet2'!$E$5</definedName>
    <definedName name="農林その他">'Sheet2'!$E$6</definedName>
    <definedName name="柏崎市">'Sheet1'!$C$7</definedName>
    <definedName name="発生土">'Sheet2'!$F$48:$F$56</definedName>
    <definedName name="非木造解体">'Sheet2'!$E$20</definedName>
    <definedName name="非木造改築・改修">'Sheet2'!$E$19</definedName>
    <definedName name="非木造新築">'Sheet2'!$E$17</definedName>
    <definedName name="非木造増築">'Sheet2'!$E$18</definedName>
    <definedName name="表層">'Sheet2'!$S$5</definedName>
    <definedName name="病院診療所">'Sheet2'!$M$24:$M$25</definedName>
    <definedName name="併用">'Sheet2'!$M$16:$M$17</definedName>
    <definedName name="壁">'Sheet2'!$S$25</definedName>
    <definedName name="舗装の下層路盤材">'Sheet2'!$S$20</definedName>
    <definedName name="舗装の上層路盤材">'Sheet2'!$S$21</definedName>
    <definedName name="歩道">'Sheet2'!$S$8</definedName>
    <definedName name="北蒲原郡聖籠町">'Sheet1'!$C$24</definedName>
    <definedName name="北魚沼郡川口町">'Sheet1'!$C$29</definedName>
    <definedName name="埋戻し材">'Sheet2'!$V$6</definedName>
    <definedName name="密粒度アスコン">'Sheet2'!$G$79</definedName>
    <definedName name="妙高市">'Sheet1'!$C$16</definedName>
    <definedName name="無筋コンクリート二次製品">'Sheet2'!$G$69</definedName>
    <definedName name="木材_ボード類を除く">'Sheet2'!$G$75</definedName>
    <definedName name="木材・ボード類を除く">'Sheet2'!$G$75</definedName>
    <definedName name="木質_ボード">'Sheet2'!$G$76</definedName>
    <definedName name="木質･ボード">'Sheet2'!$G$76</definedName>
    <definedName name="木質ボード">'Sheet2'!$G$76</definedName>
    <definedName name="木造解体">'Sheet2'!$E$24</definedName>
    <definedName name="木造改築・改修">'Sheet2'!$E$23</definedName>
    <definedName name="木造新築">'Sheet2'!$E$21</definedName>
    <definedName name="木造増築">'Sheet2'!$E$22</definedName>
    <definedName name="有筋コン">'Sheet2'!$F$33:$F$34</definedName>
    <definedName name="有筋コンクリート二次製品">'Sheet2'!$G$72</definedName>
    <definedName name="有償売却">'Sheet2'!$Z$5</definedName>
    <definedName name="裏込材">'Sheet2'!$V$5</definedName>
    <definedName name="粒度調整砕石">'Sheet2'!$G$98</definedName>
    <definedName name="路床">'Sheet2'!$S$12</definedName>
    <definedName name="路盤材">'Sheet2'!$V$4</definedName>
    <definedName name="浚渫土">'Sheet2'!$G$91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  <author>kazuyo</author>
    <author>大井明夫</author>
  </authors>
  <commentList>
    <comment ref="J13" authorId="0">
      <text>
        <r>
          <rPr>
            <b/>
            <sz val="9"/>
            <rFont val="ＭＳ Ｐゴシック"/>
            <family val="3"/>
          </rPr>
          <t>ワープロ入力です
:</t>
        </r>
        <r>
          <rPr>
            <sz val="9"/>
            <rFont val="ＭＳ Ｐゴシック"/>
            <family val="3"/>
          </rPr>
          <t xml:space="preserve">
</t>
        </r>
      </text>
    </comment>
    <comment ref="AP15" authorId="0">
      <text>
        <r>
          <rPr>
            <b/>
            <sz val="9"/>
            <rFont val="ＭＳ Ｐゴシック"/>
            <family val="3"/>
          </rPr>
          <t>リストより工種を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選んでください</t>
        </r>
        <r>
          <rPr>
            <sz val="9"/>
            <rFont val="ＭＳ Ｐゴシック"/>
            <family val="3"/>
          </rPr>
          <t xml:space="preserve">:
</t>
        </r>
      </text>
    </comment>
    <comment ref="J21" authorId="0">
      <text>
        <r>
          <rPr>
            <b/>
            <sz val="9"/>
            <rFont val="ＭＳ Ｐゴシック"/>
            <family val="3"/>
          </rPr>
          <t>工事概要等を
ワープロ入力</t>
        </r>
        <r>
          <rPr>
            <sz val="9"/>
            <rFont val="ＭＳ Ｐゴシック"/>
            <family val="3"/>
          </rPr>
          <t xml:space="preserve">
選んでください:
</t>
        </r>
      </text>
    </comment>
    <comment ref="AV7" authorId="0">
      <text>
        <r>
          <rPr>
            <b/>
            <sz val="9"/>
            <rFont val="ＭＳ Ｐゴシック"/>
            <family val="3"/>
          </rPr>
          <t>担当監督員名を
ワープロ入力:</t>
        </r>
        <r>
          <rPr>
            <sz val="9"/>
            <rFont val="ＭＳ Ｐゴシック"/>
            <family val="3"/>
          </rPr>
          <t xml:space="preserve">
</t>
        </r>
      </text>
    </comment>
    <comment ref="BP4" authorId="0">
      <text>
        <r>
          <rPr>
            <b/>
            <sz val="9"/>
            <rFont val="ＭＳ Ｐゴシック"/>
            <family val="3"/>
          </rPr>
          <t>会社名をワープロ
入力</t>
        </r>
        <r>
          <rPr>
            <sz val="9"/>
            <rFont val="ＭＳ Ｐゴシック"/>
            <family val="3"/>
          </rPr>
          <t xml:space="preserve">
</t>
        </r>
      </text>
    </comment>
    <comment ref="BP7" authorId="0">
      <text>
        <r>
          <rPr>
            <b/>
            <sz val="9"/>
            <rFont val="ＭＳ Ｐゴシック"/>
            <family val="3"/>
          </rPr>
          <t>新潟県知事許可か国土交通大臣認可をリストから入力
:</t>
        </r>
        <r>
          <rPr>
            <sz val="9"/>
            <rFont val="ＭＳ Ｐゴシック"/>
            <family val="3"/>
          </rPr>
          <t xml:space="preserve">
</t>
        </r>
      </text>
    </comment>
    <comment ref="BY7" authorId="0">
      <text>
        <r>
          <rPr>
            <b/>
            <sz val="9"/>
            <rFont val="ＭＳ Ｐゴシック"/>
            <family val="3"/>
          </rPr>
          <t>一般建設業と特定建設業の別をリストから入力:</t>
        </r>
        <r>
          <rPr>
            <sz val="9"/>
            <rFont val="ＭＳ Ｐゴシック"/>
            <family val="3"/>
          </rPr>
          <t xml:space="preserve">
</t>
        </r>
      </text>
    </comment>
    <comment ref="CS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W9" authorId="0">
      <text>
        <r>
          <rPr>
            <b/>
            <sz val="9"/>
            <rFont val="ＭＳ Ｐゴシック"/>
            <family val="3"/>
          </rPr>
          <t>半角数字入力</t>
        </r>
        <r>
          <rPr>
            <sz val="9"/>
            <rFont val="ＭＳ Ｐゴシック"/>
            <family val="3"/>
          </rPr>
          <t xml:space="preserve">
</t>
        </r>
      </text>
    </comment>
    <comment ref="CW11" authorId="0">
      <text>
        <r>
          <rPr>
            <b/>
            <sz val="9"/>
            <rFont val="ＭＳ Ｐゴシック"/>
            <family val="3"/>
          </rPr>
          <t>半角数字入力</t>
        </r>
        <r>
          <rPr>
            <sz val="9"/>
            <rFont val="ＭＳ Ｐゴシック"/>
            <family val="3"/>
          </rPr>
          <t xml:space="preserve">
</t>
        </r>
      </text>
    </comment>
    <comment ref="DI6" authorId="0">
      <text>
        <r>
          <rPr>
            <b/>
            <sz val="9"/>
            <rFont val="ＭＳ Ｐゴシック"/>
            <family val="3"/>
          </rPr>
          <t>リストから入力
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DL6" authorId="0">
      <text>
        <r>
          <rPr>
            <b/>
            <sz val="9"/>
            <rFont val="ＭＳ Ｐゴシック"/>
            <family val="3"/>
          </rPr>
          <t>リストから入力
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DO6" authorId="0">
      <text>
        <r>
          <rPr>
            <b/>
            <sz val="9"/>
            <rFont val="ＭＳ Ｐゴシック"/>
            <family val="3"/>
          </rPr>
          <t>リストから入力
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BH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I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K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L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M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N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O1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19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N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N19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R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R19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Y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Z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A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B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C17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 xml:space="preserve">施工条件等を
ワープロ入力
</t>
        </r>
        <r>
          <rPr>
            <sz val="9"/>
            <rFont val="ＭＳ Ｐゴシック"/>
            <family val="3"/>
          </rPr>
          <t xml:space="preserve">
</t>
        </r>
      </text>
    </comment>
    <comment ref="CV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W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X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Y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Z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A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B17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V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W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X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Y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Z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A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B1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N16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DN18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L32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3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4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5" authorId="0">
      <text>
        <r>
          <rPr>
            <b/>
            <sz val="9"/>
            <rFont val="ＭＳ Ｐゴシック"/>
            <family val="3"/>
          </rPr>
          <t>生ｺﾝｸﾘｰﾄの場合の規格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「１８N-6-40-BB」
二次製品の場合の規格
　「ｺﾝｸﾘｰﾄﾌﾞﾛｯｸ」
などと記入</t>
        </r>
      </text>
    </comment>
    <comment ref="L37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38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1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>製品名を記入する
｢側溝類｣「歩車道境界ﾌﾞﾛｯｸ類｣など,
まとめて記入してもよい</t>
        </r>
        <r>
          <rPr>
            <sz val="9"/>
            <rFont val="ＭＳ Ｐゴシック"/>
            <family val="3"/>
          </rPr>
          <t xml:space="preserve">
</t>
        </r>
      </text>
    </comment>
    <comment ref="L45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47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49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5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6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8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59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61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L62" authorId="0">
      <text>
        <r>
          <rPr>
            <b/>
            <sz val="9"/>
            <rFont val="ＭＳ Ｐゴシック"/>
            <family val="3"/>
          </rPr>
          <t>製品名若しくは規格を記入</t>
        </r>
        <r>
          <rPr>
            <sz val="9"/>
            <rFont val="ＭＳ Ｐゴシック"/>
            <family val="3"/>
          </rPr>
          <t xml:space="preserve">
</t>
        </r>
      </text>
    </comment>
    <comment ref="Y3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3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0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4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8" authorId="1">
      <text>
        <r>
          <rPr>
            <sz val="9"/>
            <rFont val="ＭＳ Ｐゴシック"/>
            <family val="3"/>
          </rPr>
          <t>小数1位止めで入力して下さい</t>
        </r>
      </text>
    </comment>
    <comment ref="Y59" authorId="1">
      <text>
        <r>
          <rPr>
            <sz val="9"/>
            <rFont val="ＭＳ Ｐゴシック"/>
            <family val="3"/>
          </rPr>
          <t>小数1位止めで入力して下さい</t>
        </r>
      </text>
    </comment>
    <comment ref="Y61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Y62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Y64" authorId="1">
      <text>
        <r>
          <rPr>
            <sz val="9"/>
            <rFont val="ＭＳ Ｐゴシック"/>
            <family val="3"/>
          </rPr>
          <t>小数第一位まで入力して下さい。</t>
        </r>
      </text>
    </comment>
    <comment ref="Y65" authorId="1">
      <text>
        <r>
          <rPr>
            <sz val="9"/>
            <rFont val="ＭＳ Ｐゴシック"/>
            <family val="3"/>
          </rPr>
          <t>小数第一位まで入力して下さい。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ワープロ入力です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0">
      <text>
        <r>
          <rPr>
            <b/>
            <sz val="9"/>
            <rFont val="ＭＳ Ｐゴシック"/>
            <family val="3"/>
          </rPr>
          <t>ワープロ入力です</t>
        </r>
        <r>
          <rPr>
            <sz val="9"/>
            <rFont val="ＭＳ Ｐゴシック"/>
            <family val="3"/>
          </rPr>
          <t xml:space="preserve">
</t>
        </r>
      </text>
    </comment>
    <comment ref="V17" authorId="0">
      <text>
        <r>
          <rPr>
            <b/>
            <sz val="9"/>
            <rFont val="ＭＳ Ｐゴシック"/>
            <family val="3"/>
          </rPr>
          <t>ワープロ入力です</t>
        </r>
        <r>
          <rPr>
            <sz val="9"/>
            <rFont val="ＭＳ Ｐゴシック"/>
            <family val="3"/>
          </rPr>
          <t xml:space="preserve">
</t>
        </r>
      </text>
    </comment>
    <comment ref="CA21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E21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CI21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BJ3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3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0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J6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A3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3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4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7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8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39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0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1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4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7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8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49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1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3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56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1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2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4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A65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AF17" authorId="0">
      <text>
        <r>
          <rPr>
            <b/>
            <sz val="9"/>
            <rFont val="ＭＳ Ｐゴシック"/>
            <family val="3"/>
          </rPr>
          <t>大字以下を記入</t>
        </r>
        <r>
          <rPr>
            <sz val="9"/>
            <rFont val="ＭＳ Ｐゴシック"/>
            <family val="3"/>
          </rPr>
          <t xml:space="preserve">
</t>
        </r>
      </text>
    </comment>
    <comment ref="CT3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61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P9" authorId="0">
      <text>
        <r>
          <rPr>
            <b/>
            <sz val="9"/>
            <rFont val="ＭＳ Ｐゴシック"/>
            <family val="3"/>
          </rPr>
          <t>会社所在地をワープロ入力</t>
        </r>
        <r>
          <rPr>
            <sz val="9"/>
            <rFont val="ＭＳ Ｐゴシック"/>
            <family val="3"/>
          </rPr>
          <t xml:space="preserve">
</t>
        </r>
      </text>
    </comment>
    <comment ref="DA3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61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DA62" authorId="1">
      <text>
        <r>
          <rPr>
            <sz val="9"/>
            <rFont val="ＭＳ Ｐゴシック"/>
            <family val="3"/>
          </rPr>
          <t>小数第四位まで入力して下さい。</t>
        </r>
      </text>
    </comment>
    <comment ref="CT3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3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0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5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6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6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T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Q3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AJ3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3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4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7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8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39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0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1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4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7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8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49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1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3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56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1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2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4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AJ65" authorId="1">
      <text>
        <r>
          <rPr>
            <b/>
            <sz val="9"/>
            <rFont val="ＭＳ Ｐゴシック"/>
            <family val="3"/>
          </rPr>
          <t>製品の場合、工場名もしくは、商社名
他工事より流用の場合、工事名を記入</t>
        </r>
      </text>
    </comment>
    <comment ref="BQ33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4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7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8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39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0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1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4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7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8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49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1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3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56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1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2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4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BQ65" authorId="2">
      <text>
        <r>
          <rPr>
            <b/>
            <sz val="9"/>
            <rFont val="ＭＳ Ｐゴシック"/>
            <family val="3"/>
          </rPr>
          <t xml:space="preserve">市町村名はリストから入力
</t>
        </r>
      </text>
    </comment>
    <comment ref="CL5" authorId="0">
      <text>
        <r>
          <rPr>
            <b/>
            <sz val="9"/>
            <rFont val="ＭＳ Ｐゴシック"/>
            <family val="3"/>
          </rPr>
          <t xml:space="preserve">リストから入力
して下さい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DA3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3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0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7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8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49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56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64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DA6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1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2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3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5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Y56" authorId="1">
      <text>
        <r>
          <rPr>
            <sz val="9"/>
            <rFont val="ＭＳ Ｐゴシック"/>
            <family val="3"/>
          </rPr>
          <t>少数一位止めで入力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生ｺﾝｸﾘｰﾄ
無筋ｺﾝｸﾘｰﾄ二次製品
　(ｺﾝｸﾘｰﾄﾌﾞﾛｯｸなど)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37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38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39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0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1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2" authorId="0">
      <text>
        <r>
          <rPr>
            <b/>
            <sz val="9"/>
            <rFont val="ＭＳ Ｐゴシック"/>
            <family val="3"/>
          </rPr>
          <t>有筋ｺﾝｸﾘｰﾄ二次製品
（側溝，縁石，ﾋｭｰﾑ管等)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44" authorId="0">
      <text>
        <r>
          <rPr>
            <b/>
            <sz val="9"/>
            <rFont val="ＭＳ Ｐゴシック"/>
            <family val="3"/>
          </rPr>
          <t>木材（ﾎﾞｰﾄﾞ類を除く）
木質ﾎﾞｰﾄ</t>
        </r>
        <r>
          <rPr>
            <sz val="9"/>
            <rFont val="ＭＳ Ｐゴシック"/>
            <family val="3"/>
          </rPr>
          <t xml:space="preserve">
</t>
        </r>
      </text>
    </comment>
    <comment ref="I45" authorId="0">
      <text>
        <r>
          <rPr>
            <b/>
            <sz val="9"/>
            <rFont val="ＭＳ Ｐゴシック"/>
            <family val="3"/>
          </rPr>
          <t>木材（ﾎﾞｰﾄﾞ類を除く）
木質ﾎﾞｰﾄ</t>
        </r>
        <r>
          <rPr>
            <sz val="9"/>
            <rFont val="ＭＳ Ｐ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ＭＳ Ｐゴシック"/>
            <family val="3"/>
          </rPr>
          <t>粗粒度As
密粒度As
細粒度As
開粒度As
改質As</t>
        </r>
        <r>
          <rPr>
            <b/>
            <sz val="6"/>
            <rFont val="ＭＳ Ｐゴシック"/>
            <family val="3"/>
          </rPr>
          <t xml:space="preserve">    </t>
        </r>
        <r>
          <rPr>
            <b/>
            <sz val="9"/>
            <rFont val="ＭＳ Ｐゴシック"/>
            <family val="3"/>
          </rPr>
          <t xml:space="preserve">
ｱｽﾌｧﾙﾄﾓﾙﾀﾙ
加熱As安定処理路盤材
その他　　</t>
        </r>
        <r>
          <rPr>
            <sz val="9"/>
            <rFont val="ＭＳ Ｐゴシック"/>
            <family val="3"/>
          </rPr>
          <t xml:space="preserve">
</t>
        </r>
      </text>
    </comment>
    <comment ref="I48" authorId="0">
      <text>
        <r>
          <rPr>
            <b/>
            <sz val="9"/>
            <rFont val="ＭＳ Ｐゴシック"/>
            <family val="3"/>
          </rPr>
          <t>粗粒度As
密粒度As
細粒度As
開粒度As
改質As</t>
        </r>
        <r>
          <rPr>
            <b/>
            <sz val="6"/>
            <rFont val="ＭＳ Ｐゴシック"/>
            <family val="3"/>
          </rPr>
          <t xml:space="preserve">    </t>
        </r>
        <r>
          <rPr>
            <b/>
            <sz val="9"/>
            <rFont val="ＭＳ Ｐゴシック"/>
            <family val="3"/>
          </rPr>
          <t xml:space="preserve">
ｱｽﾌｧﾙﾄﾓﾙﾀﾙ
加熱As安定処理路盤材
その他　　</t>
        </r>
        <r>
          <rPr>
            <sz val="9"/>
            <rFont val="ＭＳ Ｐゴシック"/>
            <family val="3"/>
          </rPr>
          <t xml:space="preserve">
</t>
        </r>
      </text>
    </comment>
    <comment ref="I49" authorId="0">
      <text>
        <r>
          <rPr>
            <b/>
            <sz val="9"/>
            <rFont val="ＭＳ Ｐゴシック"/>
            <family val="3"/>
          </rPr>
          <t>粗粒度As
密粒度As
細粒度As
開粒度As
改質As</t>
        </r>
        <r>
          <rPr>
            <b/>
            <sz val="6"/>
            <rFont val="ＭＳ Ｐゴシック"/>
            <family val="3"/>
          </rPr>
          <t xml:space="preserve">    </t>
        </r>
        <r>
          <rPr>
            <b/>
            <sz val="9"/>
            <rFont val="ＭＳ Ｐゴシック"/>
            <family val="3"/>
          </rPr>
          <t xml:space="preserve">
ｱｽﾌｧﾙﾄﾓﾙﾀﾙ
加熱As安定処理路盤材
その他　　</t>
        </r>
        <r>
          <rPr>
            <sz val="9"/>
            <rFont val="ＭＳ Ｐゴシック"/>
            <family val="3"/>
          </rPr>
          <t xml:space="preserve">
</t>
        </r>
      </text>
    </comment>
    <comment ref="I51" authorId="0">
      <text>
        <r>
          <rPr>
            <b/>
            <sz val="9"/>
            <rFont val="ＭＳ Ｐゴシック"/>
            <family val="3"/>
          </rPr>
          <t>第1種（砂，砂質土）
第2種（れき質土）　
第3種（粘質土）　　
第4種（改良が必要な土）
浚渫土（港湾・海岸）　　 
土質改良土（汚泥を除く）
建設汚泥改良土
再生ｺﾝｸﾘｰﾄ砂
購入土・採取土</t>
        </r>
      </text>
    </comment>
    <comment ref="I52" authorId="0">
      <text>
        <r>
          <rPr>
            <b/>
            <sz val="9"/>
            <rFont val="ＭＳ Ｐゴシック"/>
            <family val="3"/>
          </rPr>
          <t>第1種（砂，砂質土）
第2種（れき質土）　
第3種（粘質土）　　
第4種（改良が必要な土）
浚渫土（港湾・海岸）　　 
土質改良土（汚泥を除く）
建設汚泥改良土
再生ｺﾝｸﾘｰﾄ砂
購入土・採取土</t>
        </r>
      </text>
    </comment>
    <comment ref="I53" authorId="0">
      <text>
        <r>
          <rPr>
            <b/>
            <sz val="9"/>
            <rFont val="ＭＳ Ｐゴシック"/>
            <family val="3"/>
          </rPr>
          <t>第1種（砂，砂質土）
第2種（れき質土）　
第3種（粘質土）　　
第4種（改良が必要な土）
浚渫土（港湾・海岸）　　 
土質改良土（汚泥を除く）
建設汚泥改良土
再生ｺﾝｸﾘｰﾄ砂
購入土・採取土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ｸﾗｯｼｬｰﾗﾝ
粒度調整砕石
鉱さい
単粒度砕石
ぐり石，割ぐり石，自然石
その他（ｺﾝｸﾘｰﾄ殻等の現場発生材）
</t>
        </r>
        <r>
          <rPr>
            <sz val="9"/>
            <rFont val="ＭＳ Ｐゴシック"/>
            <family val="3"/>
          </rPr>
          <t xml:space="preserve">
</t>
        </r>
      </text>
    </comment>
    <comment ref="I58" authorId="0">
      <text>
        <r>
          <rPr>
            <b/>
            <sz val="9"/>
            <rFont val="ＭＳ Ｐゴシック"/>
            <family val="3"/>
          </rPr>
          <t>石膏ﾎﾞｰﾄﾞ
ｼｰｼﾞﾝｸﾞ石膏ﾎﾞｰﾄﾞ
強化ｾｯｺｳﾎﾞｰﾄﾞ
化粧ｾｯｺｳﾎﾞｰﾄﾞ
石膏ﾗｽﾎﾞｰﾄﾞ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ｸﾗｯｼｬｰﾗﾝ
粒度調整砕石
鉱さい
単粒度砕石
ぐり石，割ぐり石，自然石
その他（ｺﾝｸﾘｰﾄ殻等の現場発生材）
</t>
        </r>
        <r>
          <rPr>
            <sz val="9"/>
            <rFont val="ＭＳ Ｐゴシック"/>
            <family val="3"/>
          </rPr>
          <t xml:space="preserve">
</t>
        </r>
      </text>
    </comment>
    <comment ref="I59" authorId="0">
      <text>
        <r>
          <rPr>
            <b/>
            <sz val="9"/>
            <rFont val="ＭＳ Ｐゴシック"/>
            <family val="3"/>
          </rPr>
          <t>石膏ﾎﾞｰﾄﾞ
ｼｰｼﾞﾝｸﾞ石膏ﾎﾞｰﾄﾞ
強化ｾｯｺｳﾎﾞｰﾄﾞ
化粧ｾｯｺｳﾎﾞｰﾄﾞ
石膏ﾗｽﾎﾞｰﾄﾞ
その他</t>
        </r>
        <r>
          <rPr>
            <sz val="9"/>
            <rFont val="ＭＳ Ｐゴシック"/>
            <family val="3"/>
          </rPr>
          <t xml:space="preserve">
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硬質塩化ﾋﾞﾆﾙ管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硬質塩化ﾋﾞﾆﾙ管
その他
</t>
        </r>
        <r>
          <rPr>
            <sz val="9"/>
            <rFont val="ＭＳ Ｐゴシック"/>
            <family val="3"/>
          </rPr>
          <t xml:space="preserve">
</t>
        </r>
      </text>
    </comment>
    <comment ref="BG3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3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0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7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8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49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3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56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1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2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4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BG65" authorId="0">
      <text>
        <r>
          <rPr>
            <b/>
            <sz val="9"/>
            <rFont val="ＭＳ Ｐゴシック"/>
            <family val="3"/>
          </rPr>
          <t>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O9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O11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S11" authorId="0">
      <text>
        <r>
          <rPr>
            <b/>
            <sz val="9"/>
            <rFont val="ＭＳ Ｐゴシック"/>
            <family val="3"/>
          </rPr>
          <t>半角数字入力</t>
        </r>
      </text>
    </comment>
    <comment ref="CT62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64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  <comment ref="CT65" authorId="0">
      <text>
        <r>
          <rPr>
            <b/>
            <sz val="9"/>
            <rFont val="ＭＳ Ｐゴシック"/>
            <family val="3"/>
          </rPr>
          <t>下記のリストから選択
して記入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情報政策課</author>
    <author>大井明夫</author>
    <author>kazuyo</author>
  </authors>
  <commentList>
    <comment ref="O16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19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31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W27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利用計画書の「砕石」で「６．その他」を選び，「現場内使用」を選択した時に反映されます
</t>
        </r>
        <r>
          <rPr>
            <sz val="9"/>
            <rFont val="ＭＳ Ｐゴシック"/>
            <family val="3"/>
          </rPr>
          <t xml:space="preserve">
</t>
        </r>
      </text>
    </comment>
    <comment ref="W15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W18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R21" authorId="1">
      <text>
        <r>
          <rPr>
            <b/>
            <sz val="9"/>
            <rFont val="ＭＳ Ｐゴシック"/>
            <family val="3"/>
          </rPr>
          <t>利用計画書の「アスファルト混合物」で「現場内利用」を選んだ時に反映されます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CW15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16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17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21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22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23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0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1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2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3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4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35" authorId="1">
      <text>
        <r>
          <rPr>
            <b/>
            <sz val="9"/>
            <rFont val="ＭＳ Ｐゴシック"/>
            <family val="3"/>
          </rPr>
          <t>小数第一位止めで入力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AZ1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1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2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3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4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5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6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AZ7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1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1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2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3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4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5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7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8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69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0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1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2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3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F7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1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1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J1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1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J1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1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1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2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3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4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5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7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8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69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0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1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2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3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J7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1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3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6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0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3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7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Z1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1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2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3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4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5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7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8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69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0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1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2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3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BZ7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1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1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2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3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4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5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6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G7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7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8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69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0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1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2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3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J7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1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1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2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5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39" authorId="0">
      <text>
        <r>
          <rPr>
            <b/>
            <sz val="9"/>
            <rFont val="ＭＳ Ｐゴシック"/>
            <family val="3"/>
          </rPr>
          <t>小数四位止めで入力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0" authorId="0">
      <text>
        <r>
          <rPr>
            <b/>
            <sz val="9"/>
            <rFont val="ＭＳ Ｐゴシック"/>
            <family val="3"/>
          </rPr>
          <t>小数四位止めで入力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41" authorId="0">
      <text>
        <r>
          <rPr>
            <b/>
            <sz val="9"/>
            <rFont val="ＭＳ Ｐゴシック"/>
            <family val="3"/>
          </rPr>
          <t>小数四位止めで入力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>品目を記入</t>
        </r>
        <r>
          <rPr>
            <sz val="9"/>
            <rFont val="ＭＳ Ｐゴシック"/>
            <family val="3"/>
          </rPr>
          <t xml:space="preserve">
</t>
        </r>
      </text>
    </comment>
    <comment ref="AZ5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54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54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Z54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54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5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AZ5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55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55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5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Z55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55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5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品目を記入</t>
        </r>
        <r>
          <rPr>
            <sz val="9"/>
            <rFont val="ＭＳ Ｐゴシック"/>
            <family val="3"/>
          </rPr>
          <t xml:space="preserve">
</t>
        </r>
      </text>
    </comment>
    <comment ref="AZ5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BF56" authorId="0">
      <text>
        <r>
          <rPr>
            <b/>
            <sz val="9"/>
            <rFont val="ＭＳ Ｐゴシック"/>
            <family val="3"/>
          </rPr>
          <t>特記仕様書の処理場の指定について選択</t>
        </r>
        <r>
          <rPr>
            <sz val="9"/>
            <rFont val="ＭＳ Ｐゴシック"/>
            <family val="3"/>
          </rPr>
          <t xml:space="preserve">
</t>
        </r>
      </text>
    </comment>
    <comment ref="BJ56" authorId="0">
      <text>
        <r>
          <rPr>
            <b/>
            <sz val="9"/>
            <rFont val="ＭＳ Ｐゴシック"/>
            <family val="3"/>
          </rPr>
          <t>市町村名はリスト
より入力</t>
        </r>
        <r>
          <rPr>
            <sz val="9"/>
            <rFont val="ＭＳ Ｐゴシック"/>
            <family val="3"/>
          </rPr>
          <t xml:space="preserve">
</t>
        </r>
      </text>
    </comment>
    <comment ref="BP56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Z56" authorId="0">
      <text>
        <r>
          <rPr>
            <b/>
            <sz val="9"/>
            <rFont val="ＭＳ Ｐゴシック"/>
            <family val="3"/>
          </rPr>
          <t>整数止め
1㎞未満は1を記入</t>
        </r>
        <r>
          <rPr>
            <sz val="9"/>
            <rFont val="ＭＳ Ｐゴシック"/>
            <family val="3"/>
          </rPr>
          <t xml:space="preserve">
</t>
        </r>
      </text>
    </comment>
    <comment ref="CG56" authorId="0">
      <text>
        <r>
          <rPr>
            <b/>
            <sz val="9"/>
            <rFont val="ＭＳ Ｐゴシック"/>
            <family val="3"/>
          </rPr>
          <t>リストより選択</t>
        </r>
        <r>
          <rPr>
            <sz val="9"/>
            <rFont val="ＭＳ Ｐゴシック"/>
            <family val="3"/>
          </rPr>
          <t xml:space="preserve">
</t>
        </r>
      </text>
    </comment>
    <comment ref="CL5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61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2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4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5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6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7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8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69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0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1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2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CW74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DC15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18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21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24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27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0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3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6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39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42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45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48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51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54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57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0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3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6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69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DC72" authorId="0">
      <text>
        <r>
          <rPr>
            <b/>
            <sz val="9"/>
            <rFont val="ＭＳ Ｐゴシック"/>
            <family val="3"/>
          </rPr>
          <t>場外搬出量④のうち，搬出先の種類（ｺｰﾄﾞ*13）が1～5までの合計</t>
        </r>
        <r>
          <rPr>
            <sz val="9"/>
            <rFont val="ＭＳ Ｐゴシック"/>
            <family val="3"/>
          </rPr>
          <t xml:space="preserve">
</t>
        </r>
      </text>
    </comment>
    <comment ref="CL6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5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6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7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8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69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1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2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3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L74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CW60" authorId="0">
      <text>
        <r>
          <rPr>
            <b/>
            <sz val="9"/>
            <rFont val="ＭＳ Ｐゴシック"/>
            <family val="3"/>
          </rPr>
          <t>小数一位止めで入力</t>
        </r>
        <r>
          <rPr>
            <sz val="9"/>
            <rFont val="ＭＳ Ｐゴシック"/>
            <family val="3"/>
          </rPr>
          <t xml:space="preserve">
</t>
        </r>
      </text>
    </comment>
    <comment ref="AE18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B19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25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28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31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34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B49" authorId="1">
      <text>
        <r>
          <rPr>
            <b/>
            <sz val="9"/>
            <rFont val="ＭＳ Ｐゴシック"/>
            <family val="3"/>
          </rPr>
          <t>減量法をリストから
選択</t>
        </r>
        <r>
          <rPr>
            <sz val="9"/>
            <rFont val="ＭＳ Ｐゴシック"/>
            <family val="3"/>
          </rPr>
          <t xml:space="preserve">
</t>
        </r>
      </text>
    </comment>
    <comment ref="AE24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27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30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33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AE48" authorId="2">
      <text>
        <r>
          <rPr>
            <b/>
            <sz val="11"/>
            <rFont val="ＭＳ Ｐゴシック"/>
            <family val="3"/>
          </rPr>
          <t>減量化された数量を小数一位止めで記入</t>
        </r>
      </text>
    </comment>
    <comment ref="W21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30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33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60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63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R30" authorId="1">
      <text>
        <r>
          <rPr>
            <b/>
            <sz val="9"/>
            <rFont val="ＭＳ Ｐゴシック"/>
            <family val="3"/>
          </rPr>
          <t>利用計画書の「土砂」で「7.汚泥改良土」を選び「現場内利用」を選んだ時に反映されます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R60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6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66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69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72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O18" authorId="0">
      <text>
        <r>
          <rPr>
            <b/>
            <sz val="9"/>
            <rFont val="ＭＳ Ｐゴシック"/>
            <family val="3"/>
          </rPr>
          <t>用途番号を記入</t>
        </r>
        <r>
          <rPr>
            <sz val="9"/>
            <rFont val="ＭＳ Ｐゴシック"/>
            <family val="3"/>
          </rPr>
          <t xml:space="preserve">
</t>
        </r>
      </text>
    </comment>
    <comment ref="O21" authorId="0">
      <text>
        <r>
          <rPr>
            <b/>
            <sz val="9"/>
            <rFont val="ＭＳ Ｐゴシック"/>
            <family val="3"/>
          </rPr>
          <t>用途番号を記入</t>
        </r>
        <r>
          <rPr>
            <sz val="9"/>
            <rFont val="ＭＳ Ｐゴシック"/>
            <family val="3"/>
          </rPr>
          <t xml:space="preserve">
</t>
        </r>
      </text>
    </comment>
    <comment ref="O61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64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67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70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73" authorId="0">
      <text>
        <r>
          <rPr>
            <b/>
            <sz val="9"/>
            <rFont val="ＭＳ Ｐゴシック"/>
            <family val="3"/>
          </rPr>
          <t>使用用途をリスト
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BP1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19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2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7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28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45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1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BP54" authorId="0">
      <text>
        <r>
          <rPr>
            <b/>
            <sz val="9"/>
            <rFont val="ＭＳ Ｐゴシック"/>
            <family val="3"/>
          </rPr>
          <t>大字名等</t>
        </r>
        <r>
          <rPr>
            <sz val="9"/>
            <rFont val="ＭＳ Ｐゴシック"/>
            <family val="3"/>
          </rPr>
          <t xml:space="preserve">
</t>
        </r>
      </text>
    </comment>
    <comment ref="O22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28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O34" authorId="0">
      <text>
        <r>
          <rPr>
            <b/>
            <sz val="9"/>
            <rFont val="ＭＳ Ｐゴシック"/>
            <family val="3"/>
          </rPr>
          <t>使用用途を下記リストから選択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小数一位止めで入力
</t>
        </r>
        <r>
          <rPr>
            <sz val="9"/>
            <rFont val="ＭＳ Ｐゴシック"/>
            <family val="3"/>
          </rPr>
          <t xml:space="preserve">
</t>
        </r>
      </text>
    </comment>
    <comment ref="W66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69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  <comment ref="W72" authorId="0">
      <text>
        <r>
          <rPr>
            <b/>
            <sz val="9"/>
            <rFont val="ＭＳ Ｐゴシック"/>
            <family val="3"/>
          </rPr>
          <t xml:space="preserve">利用料のうち，何らかの改良をして利用した量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<sst xmlns="http://schemas.openxmlformats.org/spreadsheetml/2006/main" count="1266" uniqueCount="625">
  <si>
    <t>様式１</t>
  </si>
  <si>
    <t>再生資源利用計画書（実施書）　－建設資材搬入工事用－</t>
  </si>
  <si>
    <t>表面</t>
  </si>
  <si>
    <t>発注担当者チェック欄</t>
  </si>
  <si>
    <t>請 負 会 社 名</t>
  </si>
  <si>
    <t>記入年月日</t>
  </si>
  <si>
    <t>年</t>
  </si>
  <si>
    <t>月</t>
  </si>
  <si>
    <t>日</t>
  </si>
  <si>
    <t>発 注 機 関 名</t>
  </si>
  <si>
    <t>担当者</t>
  </si>
  <si>
    <t>建設業許可　または
解体工事業登録</t>
  </si>
  <si>
    <t>号</t>
  </si>
  <si>
    <t>発注機関コード＊1</t>
  </si>
  <si>
    <t>工事責任者</t>
  </si>
  <si>
    <t>TEL</t>
  </si>
  <si>
    <t>会 社 所 在 地</t>
  </si>
  <si>
    <t>TEL
FAX</t>
  </si>
  <si>
    <t>調査票記入者</t>
  </si>
  <si>
    <t>工　事　名</t>
  </si>
  <si>
    <t>請負金額</t>
  </si>
  <si>
    <t>千</t>
  </si>
  <si>
    <t>百</t>
  </si>
  <si>
    <t>十</t>
  </si>
  <si>
    <t>工事種別コード*3</t>
  </si>
  <si>
    <t>億</t>
  </si>
  <si>
    <t>万</t>
  </si>
  <si>
    <t>1万円未満四捨五入</t>
  </si>
  <si>
    <t>0,000</t>
  </si>
  <si>
    <t>階　数</t>
  </si>
  <si>
    <t>円</t>
  </si>
  <si>
    <t>（税込み）</t>
  </si>
  <si>
    <t>一</t>
  </si>
  <si>
    <t>地上</t>
  </si>
  <si>
    <t>階</t>
  </si>
  <si>
    <t>工事施工場所</t>
  </si>
  <si>
    <t>都</t>
  </si>
  <si>
    <t>道</t>
  </si>
  <si>
    <t>市</t>
  </si>
  <si>
    <t>区</t>
  </si>
  <si>
    <t>工　期</t>
  </si>
  <si>
    <t>日から</t>
  </si>
  <si>
    <t>建 築 面 積</t>
  </si>
  <si>
    <t>㎡</t>
  </si>
  <si>
    <t>住所コード*4</t>
  </si>
  <si>
    <t>地下</t>
  </si>
  <si>
    <t>府</t>
  </si>
  <si>
    <t>県</t>
  </si>
  <si>
    <t>町</t>
  </si>
  <si>
    <t>村</t>
  </si>
  <si>
    <t>日まで</t>
  </si>
  <si>
    <t>延 床 面 積</t>
  </si>
  <si>
    <t>工 事 概 要 等</t>
  </si>
  <si>
    <t>施工条件の内容</t>
  </si>
  <si>
    <t>建築・解体工事のみ</t>
  </si>
  <si>
    <t>構　造</t>
  </si>
  <si>
    <t>1.鉄骨鉄筋ｺﾝｸﾘｰﾄ造</t>
  </si>
  <si>
    <t>3.鉄骨造</t>
  </si>
  <si>
    <t>（再生資源の利</t>
  </si>
  <si>
    <t>右欄に記入して下さい</t>
  </si>
  <si>
    <t>（数字に○をつける）</t>
  </si>
  <si>
    <t>4.ｺﾝｸﾘｰﾄﾌﾞﾛｯｸ造</t>
  </si>
  <si>
    <t>5.木造</t>
  </si>
  <si>
    <t>6.その他</t>
  </si>
  <si>
    <t>用に関する特記</t>
  </si>
  <si>
    <t>使　途</t>
  </si>
  <si>
    <t>1.居住専用</t>
  </si>
  <si>
    <t>2.居住産業併用</t>
  </si>
  <si>
    <t>3.事務所</t>
  </si>
  <si>
    <t>事項等）</t>
  </si>
  <si>
    <t>4.店舗</t>
  </si>
  <si>
    <t>5.工場、作業所</t>
  </si>
  <si>
    <t>6.倉庫</t>
  </si>
  <si>
    <t>7.学校</t>
  </si>
  <si>
    <t>8.病院診療所</t>
  </si>
  <si>
    <t>9.その他</t>
  </si>
  <si>
    <t>2.建設資材利用計画（実施）</t>
  </si>
  <si>
    <t>注：コード＊5～9は下記欄外のコード表より数字を選んでください。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</si>
  <si>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</si>
  <si>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</si>
  <si>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</si>
  <si>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</si>
  <si>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</si>
  <si>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</si>
  <si>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</si>
  <si>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</si>
  <si>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供給元</t>
  </si>
  <si>
    <t>施工条件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</si>
  <si>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</si>
  <si>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</si>
  <si>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</si>
  <si>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</si>
  <si>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</si>
  <si>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</si>
  <si>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</si>
  <si>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</si>
  <si>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</si>
  <si>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</si>
  <si>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</si>
  <si>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</si>
  <si>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</si>
  <si>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</si>
  <si>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特定建設資材</t>
  </si>
  <si>
    <t>コンクリート</t>
  </si>
  <si>
    <t>ト　ン</t>
  </si>
  <si>
    <t>％</t>
  </si>
  <si>
    <t>合　　　計</t>
  </si>
  <si>
    <t>木　材</t>
  </si>
  <si>
    <t>アスファルト</t>
  </si>
  <si>
    <t>混合物</t>
  </si>
  <si>
    <t>その他の建設資材</t>
  </si>
  <si>
    <t>土　砂</t>
  </si>
  <si>
    <t>砕　石</t>
  </si>
  <si>
    <t>その他</t>
  </si>
  <si>
    <t>コード*5</t>
  </si>
  <si>
    <t>コンクリートについて</t>
  </si>
  <si>
    <t>アスファルト混合物について</t>
  </si>
  <si>
    <t>再生資材の供給元について</t>
  </si>
  <si>
    <t>施工条件について</t>
  </si>
  <si>
    <t>3.その他</t>
  </si>
  <si>
    <t>1.表層</t>
  </si>
  <si>
    <t>2.基層</t>
  </si>
  <si>
    <t>1.現場内利用</t>
  </si>
  <si>
    <t>1.再生材の利用の指示あり</t>
  </si>
  <si>
    <t>1.再生生コン</t>
  </si>
  <si>
    <t>2.再生無筋コンクリート二次製品</t>
  </si>
  <si>
    <t>コンクリート及び鉄から成る建設資材について</t>
  </si>
  <si>
    <t>3.上層路盤</t>
  </si>
  <si>
    <t>4.歩道</t>
  </si>
  <si>
    <t>2.他の工事現場（陸上）</t>
  </si>
  <si>
    <t>2.再生材の利用の指示なし</t>
  </si>
  <si>
    <t>注1:再生資材利用量について</t>
  </si>
  <si>
    <t>2.その他</t>
  </si>
  <si>
    <t>5.その他（駐車場舗装、敷地内舗装等）</t>
  </si>
  <si>
    <t>3.他の工事現場（海上）</t>
  </si>
  <si>
    <t>1.再生有筋コンクリート二次製品</t>
  </si>
  <si>
    <t>木材について</t>
  </si>
  <si>
    <t>土砂について</t>
  </si>
  <si>
    <t>4.再資源化施設</t>
  </si>
  <si>
    <t>アスファルト混合物等で、利用した</t>
  </si>
  <si>
    <t>1.道路路体</t>
  </si>
  <si>
    <t>2.路床</t>
  </si>
  <si>
    <t>3.河川築堤</t>
  </si>
  <si>
    <t>5.ストックヤード</t>
  </si>
  <si>
    <t>1.再生木材（ボード類を除く）</t>
  </si>
  <si>
    <t>2.再生木質ボード</t>
  </si>
  <si>
    <t>再生材（製品）の中に、新材が混入し</t>
  </si>
  <si>
    <t>4.構造物等の裏込材、埋戻し用</t>
  </si>
  <si>
    <t>ている場合であっても、新材混入分を</t>
  </si>
  <si>
    <t>5.宅地造成用</t>
  </si>
  <si>
    <t>6.水面埋立用</t>
  </si>
  <si>
    <t>1.再生粗粒度アスコン</t>
  </si>
  <si>
    <t>含んだ再生資材（製品）の利用量を</t>
  </si>
  <si>
    <t>7.ほ場整備（農地整備）</t>
  </si>
  <si>
    <t>2.再生密粒度アスコン</t>
  </si>
  <si>
    <t>記入してください。</t>
  </si>
  <si>
    <t>8.その他（具体的に記入）</t>
  </si>
  <si>
    <t>3.再生細粒度アスコン</t>
  </si>
  <si>
    <t>砕石について</t>
  </si>
  <si>
    <t>1.舗装の下層路盤材</t>
  </si>
  <si>
    <t>1.第一種建設発生土</t>
  </si>
  <si>
    <t>2.第二種建設発生土</t>
  </si>
  <si>
    <t>3.第三種建設発生土</t>
  </si>
  <si>
    <t>2.舗装の上層路盤材</t>
  </si>
  <si>
    <t>裏面にも御記入ください</t>
  </si>
  <si>
    <t>4.第四種建設発生土</t>
  </si>
  <si>
    <t>5.浚渫土</t>
  </si>
  <si>
    <t>6.土質改良土</t>
  </si>
  <si>
    <t>3.構造物の裏込材、基礎材</t>
  </si>
  <si>
    <t>7.建設汚泥改良土</t>
  </si>
  <si>
    <t>8.再生コンクリート砂</t>
  </si>
  <si>
    <t>4.その他（具体的に記入）</t>
  </si>
  <si>
    <t>9.山砂、山土等の購入土、採取土</t>
  </si>
  <si>
    <t>その他について（利用用途を具体的に記入）</t>
  </si>
  <si>
    <t>3.鉱さい</t>
  </si>
  <si>
    <t>1.再生クラッシャーラン</t>
  </si>
  <si>
    <t>2.再生粒度調整砕石</t>
  </si>
  <si>
    <t>4.その他</t>
  </si>
  <si>
    <t>その他について（再生資材の名称を具体的に記入）</t>
  </si>
  <si>
    <t>左記金額のうち特定資材廃棄物の処理費用</t>
  </si>
  <si>
    <t>※解体工事については、建築面積を御記入いただかなくても結構です。</t>
  </si>
  <si>
    <r>
      <t>建　設　資　材　</t>
    </r>
    <r>
      <rPr>
        <sz val="10"/>
        <rFont val="ＭＳ Ｐゴシック"/>
        <family val="3"/>
      </rPr>
      <t>（新材を含む）</t>
    </r>
  </si>
  <si>
    <r>
      <t>締めｍ</t>
    </r>
    <r>
      <rPr>
        <vertAlign val="superscript"/>
        <sz val="8"/>
        <rFont val="ＭＳ Ｐゴシック"/>
        <family val="3"/>
      </rPr>
      <t>3</t>
    </r>
  </si>
  <si>
    <r>
      <t>ｍ</t>
    </r>
    <r>
      <rPr>
        <vertAlign val="superscript"/>
        <sz val="8"/>
        <rFont val="ＭＳ Ｐゴシック"/>
        <family val="3"/>
      </rPr>
      <t>3</t>
    </r>
  </si>
  <si>
    <t>1.工事概要</t>
  </si>
  <si>
    <t>新潟市</t>
  </si>
  <si>
    <t>新潟</t>
  </si>
  <si>
    <r>
      <t>-平成</t>
    </r>
    <r>
      <rPr>
        <sz val="9"/>
        <rFont val="ＭＳ Ｐゴシック"/>
        <family val="3"/>
      </rPr>
      <t>17</t>
    </r>
    <r>
      <rPr>
        <sz val="11"/>
        <rFont val="ＭＳ Ｐゴシック"/>
        <family val="3"/>
      </rPr>
      <t>年度（「石膏ボード」，「塩化ビニル管・継手」）追加版-</t>
    </r>
  </si>
  <si>
    <t>（</t>
  </si>
  <si>
    <t>）</t>
  </si>
  <si>
    <t>－</t>
  </si>
  <si>
    <t>（</t>
  </si>
  <si>
    <t>）</t>
  </si>
  <si>
    <t>石膏ボード</t>
  </si>
  <si>
    <t>（再生資材のみ記入）</t>
  </si>
  <si>
    <t>）</t>
  </si>
  <si>
    <t>（</t>
  </si>
  <si>
    <t>工事別↓</t>
  </si>
  <si>
    <t>塩化ビニル管・継手について</t>
  </si>
  <si>
    <t>１．再生硬質塩化ビニル管</t>
  </si>
  <si>
    <t>2.その他</t>
  </si>
  <si>
    <t>再生資材の供給元場所住所
（ただし，現場内利用の時は記入の必要なし）</t>
  </si>
  <si>
    <t>025</t>
  </si>
  <si>
    <t>コンクリート及び鉄から成る建設資材（鉄筋ｺﾝｸﾘｰ
  ﾄ二次製品）</t>
  </si>
  <si>
    <t>：網掛けの部分は，記入する必要はありません。</t>
  </si>
  <si>
    <t>再資源化等が完了した年月日</t>
  </si>
  <si>
    <t>年</t>
  </si>
  <si>
    <t>月</t>
  </si>
  <si>
    <t>日</t>
  </si>
  <si>
    <t>コード表</t>
  </si>
  <si>
    <t>発注機関コード</t>
  </si>
  <si>
    <t>工事種別コード</t>
  </si>
  <si>
    <t>土木工事</t>
  </si>
  <si>
    <t>C-1</t>
  </si>
  <si>
    <t>農道</t>
  </si>
  <si>
    <t>農林その他</t>
  </si>
  <si>
    <t>水産関係工事</t>
  </si>
  <si>
    <t>上・工水道関係工事</t>
  </si>
  <si>
    <t>公園関係工事</t>
  </si>
  <si>
    <t>下水道関係工事</t>
  </si>
  <si>
    <t>空港関係工事</t>
  </si>
  <si>
    <t>港湾関係工事</t>
  </si>
  <si>
    <t>災害復旧関係工事</t>
  </si>
  <si>
    <t>建築工事</t>
  </si>
  <si>
    <t>N-</t>
  </si>
  <si>
    <t>非木造新築</t>
  </si>
  <si>
    <t>非木造増築</t>
  </si>
  <si>
    <t>非木造改築・改修</t>
  </si>
  <si>
    <t>非木造解体</t>
  </si>
  <si>
    <t>木造新築</t>
  </si>
  <si>
    <t>木造増築</t>
  </si>
  <si>
    <t>木造改築・改修</t>
  </si>
  <si>
    <t>木造解体</t>
  </si>
  <si>
    <t>C-2</t>
  </si>
  <si>
    <t>C-3</t>
  </si>
  <si>
    <t>D-</t>
  </si>
  <si>
    <t>E-</t>
  </si>
  <si>
    <t>F-</t>
  </si>
  <si>
    <t>G-</t>
  </si>
  <si>
    <t>H-</t>
  </si>
  <si>
    <t>I-1</t>
  </si>
  <si>
    <t>I-2</t>
  </si>
  <si>
    <t>J-</t>
  </si>
  <si>
    <t>K-</t>
  </si>
  <si>
    <t>M-</t>
  </si>
  <si>
    <t>U-</t>
  </si>
  <si>
    <t>O-</t>
  </si>
  <si>
    <t>P-</t>
  </si>
  <si>
    <t>Q-</t>
  </si>
  <si>
    <t>V-</t>
  </si>
  <si>
    <t>R-</t>
  </si>
  <si>
    <t>S-</t>
  </si>
  <si>
    <t>T-</t>
  </si>
  <si>
    <t>数字リスト
1</t>
  </si>
  <si>
    <t>数字リスト
2</t>
  </si>
  <si>
    <t>S</t>
  </si>
  <si>
    <t>③鉄骨造</t>
  </si>
  <si>
    <t>④ｺﾝｸﾘｰﾄﾌﾞﾛｯｸ造</t>
  </si>
  <si>
    <t>CB</t>
  </si>
  <si>
    <t>⑤木造</t>
  </si>
  <si>
    <t>W</t>
  </si>
  <si>
    <t>他</t>
  </si>
  <si>
    <t>RC造</t>
  </si>
  <si>
    <t>2.鉄筋ｺﾝｸﾘｰﾄ造</t>
  </si>
  <si>
    <t>⑥その他</t>
  </si>
  <si>
    <t>SRC</t>
  </si>
  <si>
    <t>1.鉄骨鉄筋ｺﾝｸﾘｰﾄ造</t>
  </si>
  <si>
    <t>①鉄骨鉄筋ｺﾝｸﾘｰﾄ造</t>
  </si>
  <si>
    <t>②鉄筋ｺﾝｸﾘｰﾄ造</t>
  </si>
  <si>
    <t>3.鉄骨造</t>
  </si>
  <si>
    <t>4.ｺﾝｸﾘｰﾄﾌﾞﾛｯｸ造</t>
  </si>
  <si>
    <t>5.木造</t>
  </si>
  <si>
    <t>6.その他</t>
  </si>
  <si>
    <t>①居住専用</t>
  </si>
  <si>
    <t>②居住産業併用</t>
  </si>
  <si>
    <t>③事務所</t>
  </si>
  <si>
    <t>④店舗</t>
  </si>
  <si>
    <t>⑤工場、作業所</t>
  </si>
  <si>
    <t>⑥倉庫</t>
  </si>
  <si>
    <t>⑦学校</t>
  </si>
  <si>
    <t>⑧病院診療所</t>
  </si>
  <si>
    <t>⑨その他</t>
  </si>
  <si>
    <t>供給元</t>
  </si>
  <si>
    <t>条件</t>
  </si>
  <si>
    <t>4.再生開粒度アスコン</t>
  </si>
  <si>
    <t>5.再生改質アスコン</t>
  </si>
  <si>
    <t>6.再生アスファルトモルタル</t>
  </si>
  <si>
    <t>7.再生加熱アスファルト安定処理路盤材</t>
  </si>
  <si>
    <t>8.その他</t>
  </si>
  <si>
    <t>2.第二種建設発生土</t>
  </si>
  <si>
    <t>3.第三種建設発生土</t>
  </si>
  <si>
    <t>4.第四種建設発生土</t>
  </si>
  <si>
    <t>1.生コン</t>
  </si>
  <si>
    <t>2.無筋コンクリート二次製品</t>
  </si>
  <si>
    <t>1.有筋コンクリート二次製品</t>
  </si>
  <si>
    <t>1.木材（ボード類を除く）</t>
  </si>
  <si>
    <t>2.木質ボード</t>
  </si>
  <si>
    <t>1.粗粒度アスコン</t>
  </si>
  <si>
    <t>2.密粒度アスコン</t>
  </si>
  <si>
    <t>4.開粒度アスコン</t>
  </si>
  <si>
    <t>5.改質アスコン</t>
  </si>
  <si>
    <t>6.アスファルトモルタル</t>
  </si>
  <si>
    <t>7.加熱アスファルト安定処理路盤材</t>
  </si>
  <si>
    <t>1.クラッシャーラン</t>
  </si>
  <si>
    <t>2.粒度調整砕石</t>
  </si>
  <si>
    <t>5.ぐり石、割ぐり石、自然石</t>
  </si>
  <si>
    <t>4.単粒度砕石</t>
  </si>
  <si>
    <t>3.細粒度アスコン</t>
  </si>
  <si>
    <t>石膏ボードについて</t>
  </si>
  <si>
    <t>2.ｼｰｼﾞﾝｸﾞ石膏ボード</t>
  </si>
  <si>
    <t>3.強化石膏ボード</t>
  </si>
  <si>
    <t>4.化粧石膏ボード</t>
  </si>
  <si>
    <t>5.石膏ラスボード</t>
  </si>
  <si>
    <t>6.その他</t>
  </si>
  <si>
    <r>
      <t>6.その他(</t>
    </r>
    <r>
      <rPr>
        <sz val="6"/>
        <rFont val="ＭＳ Ｐゴシック"/>
        <family val="3"/>
      </rPr>
      <t>ｺﾝｸﾘｰﾄ殻等の現場発生材</t>
    </r>
    <r>
      <rPr>
        <sz val="8"/>
        <rFont val="ＭＳ Ｐゴシック"/>
        <family val="3"/>
      </rPr>
      <t>)</t>
    </r>
  </si>
  <si>
    <t>１．石膏ボード</t>
  </si>
  <si>
    <t>3.再生細粒度アスコン</t>
  </si>
  <si>
    <t>4.再生開粒度アスコン</t>
  </si>
  <si>
    <t>5の1</t>
  </si>
  <si>
    <t>5の2</t>
  </si>
  <si>
    <t>6の1</t>
  </si>
  <si>
    <t>6の2</t>
  </si>
  <si>
    <t>6の3</t>
  </si>
  <si>
    <t>土地改良区画整理</t>
  </si>
  <si>
    <t>その他の土木工事・公共</t>
  </si>
  <si>
    <t>修繕・模様替え・ﾘﾌｫｰﾑ</t>
  </si>
  <si>
    <t>表層</t>
  </si>
  <si>
    <t>上層路盤</t>
  </si>
  <si>
    <t>歩道</t>
  </si>
  <si>
    <t>道路路体</t>
  </si>
  <si>
    <t>路床</t>
  </si>
  <si>
    <t>河川築堤</t>
  </si>
  <si>
    <t>宅地造成用</t>
  </si>
  <si>
    <t>水面埋立用</t>
  </si>
  <si>
    <t>舗装の下層路盤材</t>
  </si>
  <si>
    <t>舗装の上層路盤材</t>
  </si>
  <si>
    <t>その他</t>
  </si>
  <si>
    <t>1.壁</t>
  </si>
  <si>
    <t>2.天井</t>
  </si>
  <si>
    <t>3.その他</t>
  </si>
  <si>
    <t>1.水道(配水)用</t>
  </si>
  <si>
    <t>4.農業用</t>
  </si>
  <si>
    <t>5.設備用</t>
  </si>
  <si>
    <t>6.その他</t>
  </si>
  <si>
    <t>2.下水道用　</t>
  </si>
  <si>
    <t>3.ｹｰﾌﾞﾙ用</t>
  </si>
  <si>
    <t>・土質改良プラント</t>
  </si>
  <si>
    <t>壁</t>
  </si>
  <si>
    <t>天井</t>
  </si>
  <si>
    <t>6の4</t>
  </si>
  <si>
    <t>6の5</t>
  </si>
  <si>
    <t>下水道用　</t>
  </si>
  <si>
    <t>ｹｰﾌﾞﾙ用</t>
  </si>
  <si>
    <t>農業用</t>
  </si>
  <si>
    <t>設備用</t>
  </si>
  <si>
    <t>塩化ﾋﾞﾆﾙ管・継手</t>
  </si>
  <si>
    <t>水道配水用</t>
  </si>
  <si>
    <t>住所ｺｰﾄﾞ4　　　新潟県</t>
  </si>
  <si>
    <t>市郡名</t>
  </si>
  <si>
    <t>ｺｰﾄﾞ</t>
  </si>
  <si>
    <t>ｺｰﾄﾞ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</si>
  <si>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</si>
  <si>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</si>
  <si>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</si>
  <si>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</si>
  <si>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</si>
  <si>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</si>
  <si>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</si>
  <si>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</si>
  <si>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</si>
  <si>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</si>
  <si>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</si>
  <si>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</si>
  <si>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</si>
  <si>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</si>
  <si>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</si>
  <si>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</si>
  <si>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</si>
  <si>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</si>
  <si>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北蒲原郡聖籠町</t>
  </si>
  <si>
    <t>西蒲原郡弥彦村</t>
  </si>
  <si>
    <t>南蒲原郡田上町</t>
  </si>
  <si>
    <t>東蒲原郡阿賀町</t>
  </si>
  <si>
    <t>三島郡出雲崎町</t>
  </si>
  <si>
    <t>北魚沼郡川口町</t>
  </si>
  <si>
    <t>南魚沼郡湯沢町</t>
  </si>
  <si>
    <t>中魚沼郡津南町</t>
  </si>
  <si>
    <t>刈羽郡刈羽村</t>
  </si>
  <si>
    <t>岩船郡関川村</t>
  </si>
  <si>
    <t>岩船郡荒川町</t>
  </si>
  <si>
    <t>岩船郡神林村</t>
  </si>
  <si>
    <t>岩船郡朝日村</t>
  </si>
  <si>
    <t>岩船郡山北町</t>
  </si>
  <si>
    <t>岩船郡粟島浦村</t>
  </si>
  <si>
    <t>胎内市</t>
  </si>
  <si>
    <t>様式２</t>
  </si>
  <si>
    <t>再生資源利用促進計画書（実施書）　－建設副産物搬出工事用－</t>
  </si>
  <si>
    <t>建築工事において、解体と新築工事を一体的に施工する場合は、解体分と</t>
  </si>
  <si>
    <t>裏面</t>
  </si>
  <si>
    <t>1.工事概要</t>
  </si>
  <si>
    <t>新築分の数量を区分し、それぞれ別に様式を作成して下さい。</t>
  </si>
  <si>
    <t>2.建設副産物搬出計画（実施）</t>
  </si>
  <si>
    <t>現場内利用の欄には、発生量のうち、現場内で利用したものについて御記入ください。</t>
  </si>
  <si>
    <t>コード*14（コード*13で「7.内陸処分場」を選択した場合のみ記入）</t>
  </si>
  <si>
    <t>建 設 副 産 物</t>
  </si>
  <si>
    <t>①発生量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</si>
  <si>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</si>
  <si>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</si>
  <si>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</si>
  <si>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</si>
  <si>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</si>
  <si>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</si>
  <si>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</si>
  <si>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</si>
  <si>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</si>
  <si>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</si>
  <si>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④現場外搬出量</t>
  </si>
  <si>
    <t>⑤再生資源</t>
  </si>
  <si>
    <t>促　進　率</t>
  </si>
  <si>
    <t>場外搬出時</t>
  </si>
  <si>
    <t>（掘削等）</t>
  </si>
  <si>
    <t>用途</t>
  </si>
  <si>
    <t>②利用量</t>
  </si>
  <si>
    <t>減量法</t>
  </si>
  <si>
    <t>③減量化量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</si>
  <si>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</si>
  <si>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</si>
  <si>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</si>
  <si>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</si>
  <si>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</si>
  <si>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</si>
  <si>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</si>
  <si>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=②+③+④</t>
  </si>
  <si>
    <t>3ヶ所まで記入できます。4ヶ所以上に</t>
  </si>
  <si>
    <t>改良分</t>
  </si>
  <si>
    <t>利用促進量</t>
  </si>
  <si>
    <t>②+③+⑤</t>
  </si>
  <si>
    <t>（％）</t>
  </si>
  <si>
    <t>*10</t>
  </si>
  <si>
    <t>*11</t>
  </si>
  <si>
    <t>わたる時は、用紙を換えて下さい。</t>
  </si>
  <si>
    <t>ｺｰﾄﾞ＊12</t>
  </si>
  <si>
    <t>*13</t>
  </si>
  <si>
    <t>*14</t>
  </si>
  <si>
    <t>（注２）</t>
  </si>
  <si>
    <t>①</t>
  </si>
  <si>
    <t>特定建設資材廃棄物</t>
  </si>
  <si>
    <t>搬出先1</t>
  </si>
  <si>
    <t>km</t>
  </si>
  <si>
    <t>トン</t>
  </si>
  <si>
    <t>コンクリート塊</t>
  </si>
  <si>
    <t>搬出先2</t>
  </si>
  <si>
    <t>搬出先3</t>
  </si>
  <si>
    <t>建設発生木材</t>
  </si>
  <si>
    <t>（木材が廃棄物になったもの）</t>
  </si>
  <si>
    <t>アスファルト・
コンクリート塊</t>
  </si>
  <si>
    <t>建 設 廃 棄 物</t>
  </si>
  <si>
    <t>（伐木材、除根材など）</t>
  </si>
  <si>
    <t>建 設 汚 泥</t>
  </si>
  <si>
    <t>建設混合廃棄物</t>
  </si>
  <si>
    <t>金属くず</t>
  </si>
  <si>
    <t>紙くず</t>
  </si>
  <si>
    <t>ｱｽﾍﾞｽﾄ
（飛散性）</t>
  </si>
  <si>
    <t>その他の分別された廃棄物</t>
  </si>
  <si>
    <t>第　一　種</t>
  </si>
  <si>
    <r>
      <t>地山ｍ</t>
    </r>
    <r>
      <rPr>
        <vertAlign val="superscript"/>
        <sz val="8"/>
        <rFont val="ＭＳ Ｐゴシック"/>
        <family val="3"/>
      </rPr>
      <t>3</t>
    </r>
  </si>
  <si>
    <t>建設発生土</t>
  </si>
  <si>
    <r>
      <t>地山ｍ</t>
    </r>
    <r>
      <rPr>
        <vertAlign val="superscript"/>
        <sz val="8"/>
        <rFont val="ＭＳ Ｐゴシック"/>
        <family val="3"/>
      </rPr>
      <t>3</t>
    </r>
  </si>
  <si>
    <r>
      <t>地山ｍ</t>
    </r>
    <r>
      <rPr>
        <vertAlign val="superscript"/>
        <sz val="8"/>
        <rFont val="ＭＳ Ｐゴシック"/>
        <family val="3"/>
      </rPr>
      <t>3</t>
    </r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</si>
  <si>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</si>
  <si>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</si>
  <si>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</si>
  <si>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</si>
  <si>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</si>
  <si>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</si>
  <si>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</si>
  <si>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</si>
  <si>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浚 渫 土</t>
  </si>
  <si>
    <t>合　計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</si>
  <si>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</si>
  <si>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</si>
  <si>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</si>
  <si>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</si>
  <si>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</si>
  <si>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</si>
  <si>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</si>
  <si>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</si>
  <si>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
（再生利用された場合）</t>
  </si>
  <si>
    <t>最　終　処　分　場　・　そ　の　他
（処分された場合）</t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</si>
  <si>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</si>
  <si>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</si>
  <si>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</si>
  <si>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</si>
  <si>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</si>
  <si>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1.他の工事現場（内陸：公共、民間を含む）</t>
  </si>
  <si>
    <t>6.最終処分場（海面処分場）</t>
  </si>
  <si>
    <t>現場外搬出量④のうち、搬出先の種類</t>
  </si>
  <si>
    <t>2.Ｂ指定処分（もしくは準指定処分）</t>
  </si>
  <si>
    <t>2.再資源化施設（土質改良プラントを含む）</t>
  </si>
  <si>
    <t>7.最終処分場（内陸処分場）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</si>
  <si>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</si>
  <si>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</si>
  <si>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</si>
  <si>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8.建設発生土ストックヤード（再利用工事未定）</t>
  </si>
  <si>
    <t>発注後に設計変更し指定処分とされたもの）</t>
  </si>
  <si>
    <t>代金を得た場合）</t>
  </si>
  <si>
    <t>9.焼却施設・最終処分場へ持ち込むための中間</t>
  </si>
  <si>
    <t>3.自由処分</t>
  </si>
  <si>
    <t>4.建設発生土ストックヤード（再利用工事が決まっている</t>
  </si>
  <si>
    <t>処理施設</t>
  </si>
  <si>
    <t>場合及び県のストックヤード）</t>
  </si>
  <si>
    <t>10．その他（具体的に記入）</t>
  </si>
  <si>
    <t>5.海面埋立事業（海岸、海浜事業含む）</t>
  </si>
  <si>
    <t>　　　　　　　　</t>
  </si>
  <si>
    <t>その他</t>
  </si>
  <si>
    <t>その他</t>
  </si>
  <si>
    <t>表面（様式１「利用計画書」）に先に記入下さい</t>
  </si>
  <si>
    <t>：網掛けの部分は，記入する必要がありません。</t>
  </si>
  <si>
    <t>ー平成17年度（「廃石膏ボード」，「廃塩化ビニル管・継手」）追加版ー</t>
  </si>
  <si>
    <t>路盤材</t>
  </si>
  <si>
    <t>裏込材</t>
  </si>
  <si>
    <t>埋戻し材</t>
  </si>
  <si>
    <t>その他がれき類</t>
  </si>
  <si>
    <t>廃塩化ビニ
ル管・継手</t>
  </si>
  <si>
    <t>廃プラスチック
（廃塩化ﾋﾞﾆﾙ管・継手を除く）</t>
  </si>
  <si>
    <t>廃石膏ボード</t>
  </si>
  <si>
    <t>利用促進計画</t>
  </si>
  <si>
    <t>搬出先区分</t>
  </si>
  <si>
    <t>　 公共 ○民間</t>
  </si>
  <si>
    <t>○公共　　民間</t>
  </si>
  <si>
    <t>　 公共　　民間</t>
  </si>
  <si>
    <t>　 公共　　民間</t>
  </si>
  <si>
    <t>Ａ指定処分</t>
  </si>
  <si>
    <t>Ｂ指定処分</t>
  </si>
  <si>
    <t>自由処分</t>
  </si>
  <si>
    <t>(市町村名から記入してください)</t>
  </si>
  <si>
    <t>1.山砂利等採取跡地　　　　2.処分場の覆土　　　　3.池沼等の水面埋立　　　　4.谷地埋立　　　　5.農地受入　　　　6.その他</t>
  </si>
  <si>
    <t>再　生　資　源　利　用　促　進</t>
  </si>
  <si>
    <t>他の工事現場</t>
  </si>
  <si>
    <t>再資源化施設</t>
  </si>
  <si>
    <t>有償売却</t>
  </si>
  <si>
    <t>海面埋立事業</t>
  </si>
  <si>
    <t>ストックヤード再利用未定</t>
  </si>
  <si>
    <t>ストックヤード再利用</t>
  </si>
  <si>
    <t>焼却施設又は中間処理施設</t>
  </si>
  <si>
    <t>最終処分場
・その他</t>
  </si>
  <si>
    <t>処分場の覆土</t>
  </si>
  <si>
    <t>池沼等の水面埋立</t>
  </si>
  <si>
    <t>谷地埋立　</t>
  </si>
  <si>
    <t>農地受入　</t>
  </si>
  <si>
    <t>山砂利等採取跡地</t>
  </si>
  <si>
    <t>コード*14</t>
  </si>
  <si>
    <t>脱水</t>
  </si>
  <si>
    <t>その他具体的記入</t>
  </si>
  <si>
    <t>焼却</t>
  </si>
  <si>
    <t>天日乾燥</t>
  </si>
  <si>
    <t>どちらかに○を</t>
  </si>
  <si>
    <t>付けて下さい</t>
  </si>
  <si>
    <t>コード2</t>
  </si>
  <si>
    <t>建築業協会</t>
  </si>
  <si>
    <t>日本土木工業協会</t>
  </si>
  <si>
    <t>各県建設業協会</t>
  </si>
  <si>
    <t>プレハブ建築協会</t>
  </si>
  <si>
    <t>日本ﾂｰﾊﾞｲﾌｫｰ建築協会</t>
  </si>
  <si>
    <t>日本木造住宅産業協会</t>
  </si>
  <si>
    <t>住宅産業解体処理連絡協議会</t>
  </si>
  <si>
    <t>その他の加盟団体又は団体に属さない</t>
  </si>
  <si>
    <t>各県建物解体業協会</t>
  </si>
  <si>
    <t>請負会社ｺｰﾄﾞ*2</t>
  </si>
  <si>
    <t>加盟団体名</t>
  </si>
  <si>
    <t>無筋コンクリート二次製品</t>
  </si>
  <si>
    <t>その他</t>
  </si>
  <si>
    <t>有筋コンクリート二次製品</t>
  </si>
  <si>
    <t>粗粒度アスコン</t>
  </si>
  <si>
    <t>密粒度アスコン</t>
  </si>
  <si>
    <t>細粒度アスコン</t>
  </si>
  <si>
    <t>開粒度アスコン</t>
  </si>
  <si>
    <t>改質アスコン</t>
  </si>
  <si>
    <t>アスファルトモルタル</t>
  </si>
  <si>
    <t>加熱アスファルト安定処理路盤材</t>
  </si>
  <si>
    <t>第一種建設発生土</t>
  </si>
  <si>
    <t>第二種建設発生土</t>
  </si>
  <si>
    <t>第三種建設発生土</t>
  </si>
  <si>
    <t>第四種建設発生土</t>
  </si>
  <si>
    <t>浚渫土</t>
  </si>
  <si>
    <t>土質改良土</t>
  </si>
  <si>
    <t>建設汚泥改良土</t>
  </si>
  <si>
    <t>再生コンクリート砂</t>
  </si>
  <si>
    <t>クラッシャーラン</t>
  </si>
  <si>
    <t>粒度調整砕石</t>
  </si>
  <si>
    <t>鉱さい</t>
  </si>
  <si>
    <t>単粒度砕石</t>
  </si>
  <si>
    <t>ｼｰｼﾞﾝｸﾞ石膏ボード</t>
  </si>
  <si>
    <t>強化石膏ボード</t>
  </si>
  <si>
    <t>化粧石膏ボード</t>
  </si>
  <si>
    <t>石膏ラスボード</t>
  </si>
  <si>
    <t>再生硬質塩化ビニル管</t>
  </si>
  <si>
    <t>生コンクリート</t>
  </si>
  <si>
    <t>木材・ボード類を除く</t>
  </si>
  <si>
    <t>木質･ボード</t>
  </si>
  <si>
    <r>
      <t>その他</t>
    </r>
    <r>
      <rPr>
        <sz val="6"/>
        <rFont val="ＭＳ Ｐゴシック"/>
        <family val="3"/>
      </rPr>
      <t>ｺﾝｸﾘｰﾄ殻等の現場発生材</t>
    </r>
  </si>
  <si>
    <t>ぐり割ぐり石自然石</t>
  </si>
  <si>
    <t>最終処分場内陸処分場</t>
  </si>
  <si>
    <t>最終処分場･海面処分</t>
  </si>
  <si>
    <t>其の他</t>
  </si>
  <si>
    <t>現場内利用</t>
  </si>
  <si>
    <t>ストックヤード</t>
  </si>
  <si>
    <t>コード7</t>
  </si>
  <si>
    <t>再資源施設</t>
  </si>
  <si>
    <t>他の工事現場･陸上</t>
  </si>
  <si>
    <t>他の工事現場･海上</t>
  </si>
  <si>
    <t>1指示あり</t>
  </si>
  <si>
    <t>2指示なし</t>
  </si>
  <si>
    <t>基層</t>
  </si>
  <si>
    <t>ほ場整備農地整備</t>
  </si>
  <si>
    <t>構造物等の裏込埋戻し用</t>
  </si>
  <si>
    <t>構造物の裏込基礎材</t>
  </si>
  <si>
    <r>
      <t xml:space="preserve">再生資材の供給元施設、工事等の名称
</t>
    </r>
    <r>
      <rPr>
        <sz val="9"/>
        <rFont val="ＭＳ Ｐゴシック"/>
        <family val="3"/>
      </rPr>
      <t>（ただし，現場内利用の時は記入の必要なし）</t>
    </r>
  </si>
  <si>
    <t>　 公共 ○民間</t>
  </si>
  <si>
    <t>土地造成・区画整理関係工事</t>
  </si>
  <si>
    <t>鉄道・軌道関係工事</t>
  </si>
  <si>
    <t>2.鉄筋ｺﾝｸﾘｰﾄ造</t>
  </si>
  <si>
    <t>山砂・山土等の購入土・採取土</t>
  </si>
  <si>
    <t>Ｒ.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</si>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</sst>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.0_ "/>
    <numFmt numFmtId="179" formatCode="#,##0_ "/>
    <numFmt numFmtId="180" formatCode="#,##0.0000_ "/>
    <numFmt numFmtId="181" formatCode="0.0%"/>
    <numFmt numFmtId="182" formatCode="#,##0.0_ ;[Red]\-#,##0.0\ "/>
    <numFmt numFmtId="183" formatCode="#,##0.0000_ ;[Red]\-#,##0.0000\ "/>
    <numFmt numFmtId="184" formatCode="0.0_ "/>
    <numFmt numFmtId="185" formatCode="0.0_);[Red]\(0.0\)"/>
  </numFmts>
  <fonts count="65">
    <font>
      <sz val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8"/>
      <name val="ＭＳ Ｐゴシック"/>
      <family val="3"/>
    </font>
    <font>
      <b/>
      <sz val="20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2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b/>
      <sz val="11"/>
      <name val="ＭＳ Ｐゴシック"/>
      <family val="3"/>
    </font>
    <font>
      <sz val="7"/>
      <color indexed="10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gray125">
        <bgColor indexed="10"/>
      </patternFill>
    </fill>
    <fill>
      <patternFill patternType="solid">
        <fgColor indexed="27"/>
        <bgColor indexed="64"/>
      </patternFill>
    </fill>
  </fills>
  <borders count="2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dotted"/>
      <top style="medium"/>
      <bottom style="dotted"/>
    </border>
    <border>
      <left style="hair"/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double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11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 quotePrefix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47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28" borderId="0" xfId="0" applyFont="1" applyFill="1" applyAlignment="1">
      <alignment vertical="center"/>
    </xf>
    <xf numFmtId="0" fontId="6" fillId="28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4" borderId="38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49" fontId="9" fillId="36" borderId="10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6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36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0" fillId="36" borderId="63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6" fillId="0" borderId="60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0" fillId="36" borderId="59" xfId="0" applyFill="1" applyBorder="1" applyAlignment="1">
      <alignment/>
    </xf>
    <xf numFmtId="0" fontId="6" fillId="0" borderId="60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36" borderId="59" xfId="0" applyFill="1" applyBorder="1" applyAlignment="1">
      <alignment horizontal="left"/>
    </xf>
    <xf numFmtId="0" fontId="0" fillId="0" borderId="68" xfId="0" applyFill="1" applyBorder="1" applyAlignment="1">
      <alignment/>
    </xf>
    <xf numFmtId="0" fontId="6" fillId="0" borderId="68" xfId="0" applyFont="1" applyFill="1" applyBorder="1" applyAlignment="1">
      <alignment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/>
    </xf>
    <xf numFmtId="0" fontId="6" fillId="34" borderId="36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0" fontId="6" fillId="34" borderId="37" xfId="0" applyFont="1" applyFill="1" applyBorder="1" applyAlignment="1">
      <alignment horizontal="right" vertical="center"/>
    </xf>
    <xf numFmtId="0" fontId="0" fillId="34" borderId="39" xfId="0" applyFill="1" applyBorder="1" applyAlignment="1">
      <alignment/>
    </xf>
    <xf numFmtId="0" fontId="6" fillId="34" borderId="40" xfId="0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vertical="center"/>
    </xf>
    <xf numFmtId="0" fontId="6" fillId="34" borderId="43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10" fillId="37" borderId="76" xfId="0" applyFont="1" applyFill="1" applyBorder="1" applyAlignment="1">
      <alignment vertical="center"/>
    </xf>
    <xf numFmtId="0" fontId="10" fillId="37" borderId="77" xfId="0" applyFont="1" applyFill="1" applyBorder="1" applyAlignment="1">
      <alignment vertical="center"/>
    </xf>
    <xf numFmtId="0" fontId="6" fillId="37" borderId="77" xfId="0" applyFont="1" applyFill="1" applyBorder="1" applyAlignment="1">
      <alignment vertical="center"/>
    </xf>
    <xf numFmtId="0" fontId="6" fillId="37" borderId="78" xfId="0" applyFont="1" applyFill="1" applyBorder="1" applyAlignment="1">
      <alignment vertical="center"/>
    </xf>
    <xf numFmtId="0" fontId="10" fillId="37" borderId="79" xfId="0" applyFont="1" applyFill="1" applyBorder="1" applyAlignment="1">
      <alignment vertical="center"/>
    </xf>
    <xf numFmtId="0" fontId="10" fillId="37" borderId="80" xfId="0" applyFont="1" applyFill="1" applyBorder="1" applyAlignment="1">
      <alignment vertical="center"/>
    </xf>
    <xf numFmtId="0" fontId="6" fillId="37" borderId="80" xfId="0" applyFont="1" applyFill="1" applyBorder="1" applyAlignment="1">
      <alignment vertical="center"/>
    </xf>
    <xf numFmtId="0" fontId="6" fillId="37" borderId="81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8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4" fillId="0" borderId="87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0" fontId="6" fillId="0" borderId="9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92" xfId="0" applyFont="1" applyFill="1" applyBorder="1" applyAlignment="1">
      <alignment vertical="center"/>
    </xf>
    <xf numFmtId="0" fontId="6" fillId="0" borderId="93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/>
    </xf>
    <xf numFmtId="0" fontId="6" fillId="0" borderId="9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9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97" xfId="0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6" fillId="0" borderId="99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6" fillId="0" borderId="103" xfId="0" applyFont="1" applyFill="1" applyBorder="1" applyAlignment="1">
      <alignment horizontal="right" vertical="center"/>
    </xf>
    <xf numFmtId="0" fontId="6" fillId="0" borderId="10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right" vertical="center"/>
    </xf>
    <xf numFmtId="0" fontId="6" fillId="38" borderId="18" xfId="0" applyFont="1" applyFill="1" applyBorder="1" applyAlignment="1">
      <alignment vertical="center"/>
    </xf>
    <xf numFmtId="0" fontId="6" fillId="38" borderId="0" xfId="0" applyFont="1" applyFill="1" applyBorder="1" applyAlignment="1">
      <alignment vertical="center"/>
    </xf>
    <xf numFmtId="0" fontId="6" fillId="38" borderId="0" xfId="0" applyFont="1" applyFill="1" applyAlignment="1">
      <alignment vertical="center"/>
    </xf>
    <xf numFmtId="0" fontId="6" fillId="38" borderId="27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6" fillId="34" borderId="7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34" borderId="91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8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6" fillId="34" borderId="105" xfId="0" applyFont="1" applyFill="1" applyBorder="1" applyAlignment="1">
      <alignment vertical="center"/>
    </xf>
    <xf numFmtId="0" fontId="6" fillId="34" borderId="106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96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right" vertical="center"/>
    </xf>
    <xf numFmtId="0" fontId="6" fillId="34" borderId="27" xfId="0" applyFont="1" applyFill="1" applyBorder="1" applyAlignment="1">
      <alignment vertical="center"/>
    </xf>
    <xf numFmtId="0" fontId="6" fillId="34" borderId="99" xfId="0" applyFont="1" applyFill="1" applyBorder="1" applyAlignment="1">
      <alignment vertical="center"/>
    </xf>
    <xf numFmtId="0" fontId="6" fillId="34" borderId="107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98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right" vertical="center"/>
    </xf>
    <xf numFmtId="0" fontId="6" fillId="34" borderId="23" xfId="0" applyFont="1" applyFill="1" applyBorder="1" applyAlignment="1">
      <alignment vertical="center"/>
    </xf>
    <xf numFmtId="0" fontId="6" fillId="34" borderId="108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/>
    </xf>
    <xf numFmtId="0" fontId="6" fillId="34" borderId="101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right" vertical="center"/>
    </xf>
    <xf numFmtId="0" fontId="6" fillId="34" borderId="102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99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vertical="center"/>
    </xf>
    <xf numFmtId="0" fontId="6" fillId="34" borderId="103" xfId="0" applyFont="1" applyFill="1" applyBorder="1" applyAlignment="1">
      <alignment horizontal="right" vertical="center"/>
    </xf>
    <xf numFmtId="0" fontId="6" fillId="34" borderId="103" xfId="0" applyFont="1" applyFill="1" applyBorder="1" applyAlignment="1">
      <alignment vertical="center"/>
    </xf>
    <xf numFmtId="0" fontId="6" fillId="34" borderId="109" xfId="0" applyFont="1" applyFill="1" applyBorder="1" applyAlignment="1">
      <alignment vertical="center"/>
    </xf>
    <xf numFmtId="0" fontId="6" fillId="34" borderId="92" xfId="0" applyFont="1" applyFill="1" applyBorder="1" applyAlignment="1">
      <alignment vertical="center"/>
    </xf>
    <xf numFmtId="0" fontId="6" fillId="34" borderId="95" xfId="0" applyFont="1" applyFill="1" applyBorder="1" applyAlignment="1">
      <alignment vertical="center"/>
    </xf>
    <xf numFmtId="0" fontId="0" fillId="0" borderId="69" xfId="0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6" fillId="0" borderId="109" xfId="0" applyFont="1" applyFill="1" applyBorder="1" applyAlignment="1">
      <alignment horizontal="center" vertical="center"/>
    </xf>
    <xf numFmtId="0" fontId="6" fillId="34" borderId="10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vertical="center"/>
    </xf>
    <xf numFmtId="0" fontId="25" fillId="0" borderId="90" xfId="0" applyFont="1" applyFill="1" applyBorder="1" applyAlignment="1">
      <alignment vertical="center"/>
    </xf>
    <xf numFmtId="0" fontId="6" fillId="0" borderId="97" xfId="0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center" vertical="center"/>
    </xf>
    <xf numFmtId="0" fontId="6" fillId="35" borderId="12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6" fillId="35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0" fontId="6" fillId="36" borderId="1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0" fontId="6" fillId="36" borderId="112" xfId="0" applyFont="1" applyFill="1" applyBorder="1" applyAlignment="1">
      <alignment vertical="center"/>
    </xf>
    <xf numFmtId="0" fontId="6" fillId="36" borderId="20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6" fillId="36" borderId="113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6" fillId="36" borderId="36" xfId="0" applyFont="1" applyFill="1" applyBorder="1" applyAlignment="1">
      <alignment vertical="center"/>
    </xf>
    <xf numFmtId="0" fontId="4" fillId="35" borderId="73" xfId="0" applyFont="1" applyFill="1" applyBorder="1" applyAlignment="1" applyProtection="1">
      <alignment vertical="center"/>
      <protection/>
    </xf>
    <xf numFmtId="0" fontId="4" fillId="0" borderId="72" xfId="0" applyFont="1" applyFill="1" applyBorder="1" applyAlignment="1" applyProtection="1">
      <alignment vertical="center"/>
      <protection/>
    </xf>
    <xf numFmtId="0" fontId="6" fillId="35" borderId="73" xfId="0" applyFont="1" applyFill="1" applyBorder="1" applyAlignment="1" applyProtection="1">
      <alignment/>
      <protection/>
    </xf>
    <xf numFmtId="0" fontId="6" fillId="0" borderId="72" xfId="0" applyFont="1" applyFill="1" applyBorder="1" applyAlignment="1" applyProtection="1">
      <alignment/>
      <protection/>
    </xf>
    <xf numFmtId="0" fontId="6" fillId="35" borderId="73" xfId="0" applyFont="1" applyFill="1" applyBorder="1" applyAlignment="1" applyProtection="1">
      <alignment vertical="center"/>
      <protection/>
    </xf>
    <xf numFmtId="0" fontId="6" fillId="0" borderId="72" xfId="0" applyFont="1" applyFill="1" applyBorder="1" applyAlignment="1" applyProtection="1">
      <alignment vertical="center"/>
      <protection/>
    </xf>
    <xf numFmtId="0" fontId="6" fillId="0" borderId="73" xfId="0" applyFont="1" applyFill="1" applyBorder="1" applyAlignment="1" applyProtection="1">
      <alignment vertical="center"/>
      <protection/>
    </xf>
    <xf numFmtId="0" fontId="6" fillId="35" borderId="48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36" borderId="114" xfId="0" applyFont="1" applyFill="1" applyBorder="1" applyAlignment="1">
      <alignment horizontal="center" vertical="center"/>
    </xf>
    <xf numFmtId="0" fontId="12" fillId="36" borderId="84" xfId="0" applyFont="1" applyFill="1" applyBorder="1" applyAlignment="1">
      <alignment horizontal="center" vertical="center"/>
    </xf>
    <xf numFmtId="0" fontId="12" fillId="36" borderId="1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9" fillId="36" borderId="7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38" xfId="0" applyNumberFormat="1" applyFont="1" applyFill="1" applyBorder="1" applyAlignment="1" applyProtection="1">
      <alignment horizontal="center" vertical="center" shrinkToFit="1"/>
      <protection locked="0"/>
    </xf>
    <xf numFmtId="49" fontId="9" fillId="36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35" borderId="116" xfId="0" applyFont="1" applyFill="1" applyBorder="1" applyAlignment="1" applyProtection="1">
      <alignment horizontal="center" vertical="center"/>
      <protection locked="0"/>
    </xf>
    <xf numFmtId="0" fontId="6" fillId="35" borderId="117" xfId="0" applyFont="1" applyFill="1" applyBorder="1" applyAlignment="1" applyProtection="1">
      <alignment horizontal="center" vertical="center"/>
      <protection locked="0"/>
    </xf>
    <xf numFmtId="0" fontId="6" fillId="35" borderId="118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0" borderId="1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/>
      <protection locked="0"/>
    </xf>
    <xf numFmtId="0" fontId="6" fillId="35" borderId="120" xfId="0" applyFont="1" applyFill="1" applyBorder="1" applyAlignment="1" applyProtection="1">
      <alignment horizontal="center" vertical="center"/>
      <protection locked="0"/>
    </xf>
    <xf numFmtId="0" fontId="6" fillId="35" borderId="121" xfId="0" applyFont="1" applyFill="1" applyBorder="1" applyAlignment="1" applyProtection="1">
      <alignment horizontal="center" vertical="center"/>
      <protection locked="0"/>
    </xf>
    <xf numFmtId="0" fontId="11" fillId="36" borderId="23" xfId="0" applyFont="1" applyFill="1" applyBorder="1" applyAlignment="1" applyProtection="1">
      <alignment horizontal="left" vertical="center"/>
      <protection locked="0"/>
    </xf>
    <xf numFmtId="0" fontId="11" fillId="36" borderId="12" xfId="0" applyFont="1" applyFill="1" applyBorder="1" applyAlignment="1" applyProtection="1">
      <alignment horizontal="left" vertical="center"/>
      <protection locked="0"/>
    </xf>
    <xf numFmtId="0" fontId="11" fillId="36" borderId="17" xfId="0" applyFont="1" applyFill="1" applyBorder="1" applyAlignment="1" applyProtection="1">
      <alignment horizontal="left" vertical="center"/>
      <protection locked="0"/>
    </xf>
    <xf numFmtId="0" fontId="11" fillId="36" borderId="18" xfId="0" applyFont="1" applyFill="1" applyBorder="1" applyAlignment="1" applyProtection="1">
      <alignment horizontal="left" vertical="center"/>
      <protection locked="0"/>
    </xf>
    <xf numFmtId="0" fontId="11" fillId="36" borderId="0" xfId="0" applyFont="1" applyFill="1" applyBorder="1" applyAlignment="1" applyProtection="1">
      <alignment horizontal="left" vertical="center"/>
      <protection locked="0"/>
    </xf>
    <xf numFmtId="0" fontId="11" fillId="36" borderId="13" xfId="0" applyFont="1" applyFill="1" applyBorder="1" applyAlignment="1" applyProtection="1">
      <alignment horizontal="left" vertical="center"/>
      <protection locked="0"/>
    </xf>
    <xf numFmtId="0" fontId="6" fillId="36" borderId="35" xfId="0" applyFont="1" applyFill="1" applyBorder="1" applyAlignment="1" applyProtection="1">
      <alignment horizontal="left" vertical="center"/>
      <protection locked="0"/>
    </xf>
    <xf numFmtId="0" fontId="6" fillId="35" borderId="122" xfId="0" applyFont="1" applyFill="1" applyBorder="1" applyAlignment="1" applyProtection="1">
      <alignment horizontal="center" vertical="center"/>
      <protection locked="0"/>
    </xf>
    <xf numFmtId="0" fontId="6" fillId="35" borderId="123" xfId="0" applyFont="1" applyFill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2" xfId="0" applyFont="1" applyFill="1" applyBorder="1" applyAlignment="1">
      <alignment horizontal="center" vertical="center" shrinkToFit="1"/>
    </xf>
    <xf numFmtId="0" fontId="6" fillId="0" borderId="1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6" fontId="0" fillId="0" borderId="38" xfId="58" applyFont="1" applyBorder="1" applyAlignment="1" applyProtection="1">
      <alignment horizontal="left"/>
      <protection locked="0"/>
    </xf>
    <xf numFmtId="0" fontId="6" fillId="34" borderId="124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0" fillId="0" borderId="38" xfId="0" applyBorder="1" applyAlignment="1" applyProtection="1">
      <alignment horizontal="left"/>
      <protection locked="0"/>
    </xf>
    <xf numFmtId="0" fontId="6" fillId="35" borderId="35" xfId="0" applyFont="1" applyFill="1" applyBorder="1" applyAlignment="1" applyProtection="1">
      <alignment horizontal="left" vertical="center"/>
      <protection locked="0"/>
    </xf>
    <xf numFmtId="0" fontId="6" fillId="35" borderId="36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35" borderId="12" xfId="0" applyFont="1" applyFill="1" applyBorder="1" applyAlignment="1" applyProtection="1">
      <alignment horizontal="left" vertical="center"/>
      <protection locked="0"/>
    </xf>
    <xf numFmtId="0" fontId="6" fillId="34" borderId="125" xfId="0" applyFont="1" applyFill="1" applyBorder="1" applyAlignment="1">
      <alignment horizontal="center" vertical="center"/>
    </xf>
    <xf numFmtId="178" fontId="6" fillId="36" borderId="73" xfId="0" applyNumberFormat="1" applyFont="1" applyFill="1" applyBorder="1" applyAlignment="1" applyProtection="1">
      <alignment horizontal="right" vertical="center"/>
      <protection locked="0"/>
    </xf>
    <xf numFmtId="178" fontId="6" fillId="36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178" fontId="6" fillId="0" borderId="72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right" vertical="center"/>
    </xf>
    <xf numFmtId="0" fontId="6" fillId="36" borderId="73" xfId="0" applyFont="1" applyFill="1" applyBorder="1" applyAlignment="1" applyProtection="1">
      <alignment horizontal="left" vertical="center"/>
      <protection locked="0"/>
    </xf>
    <xf numFmtId="0" fontId="6" fillId="36" borderId="36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34" borderId="73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6" fillId="34" borderId="36" xfId="0" applyFont="1" applyFill="1" applyBorder="1" applyAlignment="1">
      <alignment horizontal="left" vertical="center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78" fontId="6" fillId="0" borderId="72" xfId="0" applyNumberFormat="1" applyFont="1" applyFill="1" applyBorder="1" applyAlignment="1" applyProtection="1">
      <alignment horizontal="right" vertical="center"/>
      <protection locked="0"/>
    </xf>
    <xf numFmtId="178" fontId="6" fillId="0" borderId="38" xfId="0" applyNumberFormat="1" applyFont="1" applyFill="1" applyBorder="1" applyAlignment="1" applyProtection="1">
      <alignment horizontal="right" vertical="center"/>
      <protection locked="0"/>
    </xf>
    <xf numFmtId="0" fontId="6" fillId="35" borderId="33" xfId="0" applyFont="1" applyFill="1" applyBorder="1" applyAlignment="1" applyProtection="1">
      <alignment horizontal="left" vertical="center"/>
      <protection locked="0"/>
    </xf>
    <xf numFmtId="0" fontId="6" fillId="35" borderId="34" xfId="0" applyFont="1" applyFill="1" applyBorder="1" applyAlignment="1" applyProtection="1">
      <alignment horizontal="left" vertical="center"/>
      <protection locked="0"/>
    </xf>
    <xf numFmtId="0" fontId="6" fillId="0" borderId="72" xfId="0" applyFont="1" applyFill="1" applyBorder="1" applyAlignment="1" applyProtection="1">
      <alignment horizontal="left" vertical="center"/>
      <protection locked="0"/>
    </xf>
    <xf numFmtId="0" fontId="6" fillId="34" borderId="72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178" fontId="6" fillId="39" borderId="73" xfId="0" applyNumberFormat="1" applyFont="1" applyFill="1" applyBorder="1" applyAlignment="1" applyProtection="1">
      <alignment horizontal="right" vertical="center"/>
      <protection locked="0"/>
    </xf>
    <xf numFmtId="178" fontId="6" fillId="39" borderId="35" xfId="0" applyNumberFormat="1" applyFont="1" applyFill="1" applyBorder="1" applyAlignment="1" applyProtection="1">
      <alignment horizontal="right" vertical="center"/>
      <protection locked="0"/>
    </xf>
    <xf numFmtId="0" fontId="0" fillId="35" borderId="36" xfId="0" applyFill="1" applyBorder="1" applyAlignment="1" applyProtection="1">
      <alignment horizontal="left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6" fillId="36" borderId="23" xfId="0" applyFont="1" applyFill="1" applyBorder="1" applyAlignment="1" applyProtection="1">
      <alignment horizontal="left" vertical="center"/>
      <protection locked="0"/>
    </xf>
    <xf numFmtId="0" fontId="6" fillId="36" borderId="12" xfId="0" applyFont="1" applyFill="1" applyBorder="1" applyAlignment="1" applyProtection="1">
      <alignment horizontal="left" vertical="center"/>
      <protection locked="0"/>
    </xf>
    <xf numFmtId="0" fontId="6" fillId="36" borderId="17" xfId="0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 applyProtection="1">
      <alignment horizontal="left" vertical="center"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0" fontId="6" fillId="36" borderId="13" xfId="0" applyFont="1" applyFill="1" applyBorder="1" applyAlignment="1" applyProtection="1">
      <alignment horizontal="left" vertical="center"/>
      <protection locked="0"/>
    </xf>
    <xf numFmtId="0" fontId="6" fillId="36" borderId="27" xfId="0" applyFont="1" applyFill="1" applyBorder="1" applyAlignment="1" applyProtection="1">
      <alignment horizontal="left" vertical="center"/>
      <protection locked="0"/>
    </xf>
    <xf numFmtId="0" fontId="6" fillId="36" borderId="10" xfId="0" applyFont="1" applyFill="1" applyBorder="1" applyAlignment="1" applyProtection="1">
      <alignment horizontal="left" vertical="center"/>
      <protection locked="0"/>
    </xf>
    <xf numFmtId="0" fontId="6" fillId="36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5" borderId="0" xfId="0" applyFont="1" applyFill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27" xfId="0" applyFont="1" applyFill="1" applyBorder="1" applyAlignment="1" applyProtection="1">
      <alignment horizontal="center" vertical="center"/>
      <protection locked="0"/>
    </xf>
    <xf numFmtId="0" fontId="6" fillId="35" borderId="12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7" fillId="40" borderId="1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40" borderId="112" xfId="0" applyFont="1" applyFill="1" applyBorder="1" applyAlignment="1">
      <alignment horizontal="center" vertical="center"/>
    </xf>
    <xf numFmtId="0" fontId="17" fillId="40" borderId="21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17" fillId="40" borderId="16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39" xfId="0" applyBorder="1" applyAlignment="1" applyProtection="1">
      <alignment horizontal="left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3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0" borderId="1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37" xfId="0" applyBorder="1" applyAlignment="1">
      <alignment vertical="center"/>
    </xf>
    <xf numFmtId="0" fontId="4" fillId="0" borderId="138" xfId="0" applyFont="1" applyFill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6" fillId="35" borderId="119" xfId="0" applyFont="1" applyFill="1" applyBorder="1" applyAlignment="1">
      <alignment/>
    </xf>
    <xf numFmtId="0" fontId="0" fillId="35" borderId="112" xfId="0" applyFill="1" applyBorder="1" applyAlignment="1">
      <alignment/>
    </xf>
    <xf numFmtId="0" fontId="0" fillId="35" borderId="141" xfId="0" applyFill="1" applyBorder="1" applyAlignment="1">
      <alignment/>
    </xf>
    <xf numFmtId="0" fontId="0" fillId="35" borderId="142" xfId="0" applyFill="1" applyBorder="1" applyAlignment="1">
      <alignment/>
    </xf>
    <xf numFmtId="0" fontId="6" fillId="36" borderId="94" xfId="0" applyFont="1" applyFill="1" applyBorder="1" applyAlignment="1" applyProtection="1">
      <alignment horizontal="center" vertical="center"/>
      <protection locked="0"/>
    </xf>
    <xf numFmtId="0" fontId="6" fillId="36" borderId="93" xfId="0" applyFont="1" applyFill="1" applyBorder="1" applyAlignment="1" applyProtection="1">
      <alignment horizontal="center" vertical="center"/>
      <protection locked="0"/>
    </xf>
    <xf numFmtId="177" fontId="26" fillId="35" borderId="143" xfId="0" applyNumberFormat="1" applyFont="1" applyFill="1" applyBorder="1" applyAlignment="1" applyProtection="1">
      <alignment horizontal="center" vertical="center"/>
      <protection locked="0"/>
    </xf>
    <xf numFmtId="177" fontId="26" fillId="35" borderId="144" xfId="0" applyNumberFormat="1" applyFont="1" applyFill="1" applyBorder="1" applyAlignment="1" applyProtection="1">
      <alignment horizontal="center" vertical="center"/>
      <protection locked="0"/>
    </xf>
    <xf numFmtId="0" fontId="6" fillId="35" borderId="145" xfId="0" applyFont="1" applyFill="1" applyBorder="1" applyAlignment="1">
      <alignment/>
    </xf>
    <xf numFmtId="0" fontId="0" fillId="35" borderId="146" xfId="0" applyFill="1" applyBorder="1" applyAlignment="1">
      <alignment/>
    </xf>
    <xf numFmtId="0" fontId="0" fillId="35" borderId="96" xfId="0" applyFill="1" applyBorder="1" applyAlignment="1">
      <alignment/>
    </xf>
    <xf numFmtId="0" fontId="0" fillId="35" borderId="19" xfId="0" applyFill="1" applyBorder="1" applyAlignment="1">
      <alignment/>
    </xf>
    <xf numFmtId="177" fontId="26" fillId="35" borderId="122" xfId="0" applyNumberFormat="1" applyFont="1" applyFill="1" applyBorder="1" applyAlignment="1" applyProtection="1">
      <alignment horizontal="center" vertical="center"/>
      <protection locked="0"/>
    </xf>
    <xf numFmtId="177" fontId="26" fillId="35" borderId="147" xfId="0" applyNumberFormat="1" applyFont="1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>
      <alignment vertical="center"/>
    </xf>
    <xf numFmtId="0" fontId="6" fillId="36" borderId="26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 quotePrefix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98" xfId="0" applyFont="1" applyFill="1" applyBorder="1" applyAlignment="1" applyProtection="1">
      <alignment horizontal="center" vertical="center"/>
      <protection locked="0"/>
    </xf>
    <xf numFmtId="0" fontId="6" fillId="36" borderId="96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9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6" fillId="35" borderId="0" xfId="0" applyNumberFormat="1" applyFont="1" applyFill="1" applyBorder="1" applyAlignment="1" applyProtection="1">
      <alignment horizontal="left" vertical="center"/>
      <protection locked="0"/>
    </xf>
    <xf numFmtId="0" fontId="6" fillId="35" borderId="10" xfId="0" applyNumberFormat="1" applyFont="1" applyFill="1" applyBorder="1" applyAlignment="1" applyProtection="1">
      <alignment horizontal="left" vertical="center"/>
      <protection locked="0"/>
    </xf>
    <xf numFmtId="0" fontId="6" fillId="35" borderId="12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0" xfId="0" applyFont="1" applyFill="1" applyAlignment="1" applyProtection="1">
      <alignment horizontal="left" vertical="center"/>
      <protection locked="0"/>
    </xf>
    <xf numFmtId="0" fontId="6" fillId="35" borderId="15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35" borderId="10" xfId="0" applyFont="1" applyFill="1" applyBorder="1" applyAlignment="1" applyProtection="1">
      <alignment horizontal="left" vertical="center"/>
      <protection locked="0"/>
    </xf>
    <xf numFmtId="0" fontId="6" fillId="0" borderId="148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textRotation="180"/>
    </xf>
    <xf numFmtId="0" fontId="6" fillId="0" borderId="149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6" fillId="41" borderId="73" xfId="0" applyFont="1" applyFill="1" applyBorder="1" applyAlignment="1" applyProtection="1">
      <alignment horizontal="left" vertical="center"/>
      <protection locked="0"/>
    </xf>
    <xf numFmtId="0" fontId="6" fillId="41" borderId="35" xfId="0" applyFont="1" applyFill="1" applyBorder="1" applyAlignment="1" applyProtection="1">
      <alignment horizontal="left" vertical="center"/>
      <protection locked="0"/>
    </xf>
    <xf numFmtId="0" fontId="6" fillId="41" borderId="36" xfId="0" applyFont="1" applyFill="1" applyBorder="1" applyAlignment="1" applyProtection="1">
      <alignment horizontal="left" vertical="center"/>
      <protection locked="0"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0" fontId="6" fillId="36" borderId="17" xfId="0" applyFont="1" applyFill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 locked="0"/>
    </xf>
    <xf numFmtId="0" fontId="6" fillId="36" borderId="22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150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180" fontId="6" fillId="0" borderId="72" xfId="0" applyNumberFormat="1" applyFont="1" applyFill="1" applyBorder="1" applyAlignment="1" applyProtection="1">
      <alignment horizontal="right" vertical="center"/>
      <protection locked="0"/>
    </xf>
    <xf numFmtId="180" fontId="6" fillId="0" borderId="38" xfId="0" applyNumberFormat="1" applyFont="1" applyFill="1" applyBorder="1" applyAlignment="1" applyProtection="1">
      <alignment horizontal="right" vertical="center"/>
      <protection locked="0"/>
    </xf>
    <xf numFmtId="180" fontId="6" fillId="0" borderId="72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8" fontId="6" fillId="0" borderId="151" xfId="0" applyNumberFormat="1" applyFont="1" applyFill="1" applyBorder="1" applyAlignment="1">
      <alignment horizontal="right" vertical="center"/>
    </xf>
    <xf numFmtId="178" fontId="6" fillId="0" borderId="4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0" xfId="0" applyFont="1" applyFill="1" applyBorder="1" applyAlignment="1" applyProtection="1">
      <alignment horizontal="left" vertical="center"/>
      <protection locked="0"/>
    </xf>
    <xf numFmtId="180" fontId="6" fillId="36" borderId="73" xfId="0" applyNumberFormat="1" applyFont="1" applyFill="1" applyBorder="1" applyAlignment="1" applyProtection="1">
      <alignment horizontal="right" vertical="center"/>
      <protection locked="0"/>
    </xf>
    <xf numFmtId="180" fontId="6" fillId="36" borderId="35" xfId="0" applyNumberFormat="1" applyFont="1" applyFill="1" applyBorder="1" applyAlignment="1" applyProtection="1">
      <alignment horizontal="right" vertical="center"/>
      <protection locked="0"/>
    </xf>
    <xf numFmtId="0" fontId="6" fillId="35" borderId="152" xfId="0" applyFont="1" applyFill="1" applyBorder="1" applyAlignment="1" applyProtection="1">
      <alignment horizontal="left" vertical="center"/>
      <protection locked="0"/>
    </xf>
    <xf numFmtId="0" fontId="6" fillId="34" borderId="151" xfId="0" applyFont="1" applyFill="1" applyBorder="1" applyAlignment="1">
      <alignment horizontal="left" vertical="center"/>
    </xf>
    <xf numFmtId="0" fontId="6" fillId="34" borderId="44" xfId="0" applyFont="1" applyFill="1" applyBorder="1" applyAlignment="1">
      <alignment horizontal="left" vertical="center"/>
    </xf>
    <xf numFmtId="0" fontId="6" fillId="34" borderId="72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153" xfId="0" applyFont="1" applyFill="1" applyBorder="1" applyAlignment="1">
      <alignment horizontal="center" vertical="center"/>
    </xf>
    <xf numFmtId="0" fontId="6" fillId="35" borderId="152" xfId="0" applyFont="1" applyFill="1" applyBorder="1" applyAlignment="1" applyProtection="1">
      <alignment horizontal="center" vertical="center"/>
      <protection locked="0"/>
    </xf>
    <xf numFmtId="0" fontId="6" fillId="34" borderId="152" xfId="0" applyFont="1" applyFill="1" applyBorder="1" applyAlignment="1">
      <alignment horizontal="center" vertical="center"/>
    </xf>
    <xf numFmtId="0" fontId="6" fillId="34" borderId="150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85" fontId="6" fillId="0" borderId="72" xfId="0" applyNumberFormat="1" applyFont="1" applyFill="1" applyBorder="1" applyAlignment="1">
      <alignment horizontal="right" vertical="center"/>
    </xf>
    <xf numFmtId="185" fontId="6" fillId="0" borderId="38" xfId="0" applyNumberFormat="1" applyFont="1" applyFill="1" applyBorder="1" applyAlignment="1">
      <alignment horizontal="right" vertical="center"/>
    </xf>
    <xf numFmtId="0" fontId="6" fillId="34" borderId="124" xfId="0" applyFont="1" applyFill="1" applyBorder="1" applyAlignment="1">
      <alignment horizontal="center" vertical="center"/>
    </xf>
    <xf numFmtId="185" fontId="6" fillId="0" borderId="124" xfId="0" applyNumberFormat="1" applyFont="1" applyFill="1" applyBorder="1" applyAlignment="1">
      <alignment horizontal="right" vertical="center"/>
    </xf>
    <xf numFmtId="185" fontId="6" fillId="0" borderId="41" xfId="0" applyNumberFormat="1" applyFont="1" applyFill="1" applyBorder="1" applyAlignment="1">
      <alignment horizontal="right" vertical="center"/>
    </xf>
    <xf numFmtId="0" fontId="6" fillId="35" borderId="73" xfId="0" applyFont="1" applyFill="1" applyBorder="1" applyAlignment="1" applyProtection="1">
      <alignment horizontal="left" vertical="center"/>
      <protection locked="0"/>
    </xf>
    <xf numFmtId="0" fontId="6" fillId="36" borderId="73" xfId="0" applyFont="1" applyFill="1" applyBorder="1" applyAlignment="1" applyProtection="1">
      <alignment horizontal="center" vertical="center"/>
      <protection locked="0"/>
    </xf>
    <xf numFmtId="0" fontId="6" fillId="36" borderId="35" xfId="0" applyFont="1" applyFill="1" applyBorder="1" applyAlignment="1" applyProtection="1">
      <alignment horizontal="center" vertical="center"/>
      <protection locked="0"/>
    </xf>
    <xf numFmtId="0" fontId="6" fillId="36" borderId="36" xfId="0" applyFont="1" applyFill="1" applyBorder="1" applyAlignment="1" applyProtection="1">
      <alignment horizontal="center" vertical="center"/>
      <protection locked="0"/>
    </xf>
    <xf numFmtId="0" fontId="6" fillId="35" borderId="75" xfId="0" applyFont="1" applyFill="1" applyBorder="1" applyAlignment="1" applyProtection="1">
      <alignment horizontal="left" vertical="center"/>
      <protection locked="0"/>
    </xf>
    <xf numFmtId="0" fontId="6" fillId="34" borderId="151" xfId="0" applyFont="1" applyFill="1" applyBorder="1" applyAlignment="1">
      <alignment horizontal="center" vertical="center"/>
    </xf>
    <xf numFmtId="178" fontId="6" fillId="34" borderId="72" xfId="0" applyNumberFormat="1" applyFont="1" applyFill="1" applyBorder="1" applyAlignment="1">
      <alignment horizontal="right" vertical="center"/>
    </xf>
    <xf numFmtId="178" fontId="6" fillId="34" borderId="38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185" fontId="6" fillId="0" borderId="73" xfId="0" applyNumberFormat="1" applyFont="1" applyFill="1" applyBorder="1" applyAlignment="1">
      <alignment horizontal="right" vertical="center"/>
    </xf>
    <xf numFmtId="185" fontId="6" fillId="0" borderId="35" xfId="0" applyNumberFormat="1" applyFont="1" applyFill="1" applyBorder="1" applyAlignment="1">
      <alignment horizontal="right" vertical="center"/>
    </xf>
    <xf numFmtId="185" fontId="6" fillId="0" borderId="27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78" fontId="6" fillId="34" borderId="73" xfId="0" applyNumberFormat="1" applyFont="1" applyFill="1" applyBorder="1" applyAlignment="1">
      <alignment horizontal="right" vertical="center"/>
    </xf>
    <xf numFmtId="178" fontId="6" fillId="34" borderId="35" xfId="0" applyNumberFormat="1" applyFont="1" applyFill="1" applyBorder="1" applyAlignment="1">
      <alignment horizontal="right" vertical="center"/>
    </xf>
    <xf numFmtId="184" fontId="6" fillId="0" borderId="151" xfId="0" applyNumberFormat="1" applyFont="1" applyFill="1" applyBorder="1" applyAlignment="1">
      <alignment horizontal="right" vertical="center"/>
    </xf>
    <xf numFmtId="184" fontId="6" fillId="0" borderId="44" xfId="0" applyNumberFormat="1" applyFont="1" applyFill="1" applyBorder="1" applyAlignment="1">
      <alignment horizontal="right" vertical="center"/>
    </xf>
    <xf numFmtId="184" fontId="6" fillId="0" borderId="73" xfId="0" applyNumberFormat="1" applyFont="1" applyFill="1" applyBorder="1" applyAlignment="1">
      <alignment horizontal="right" vertical="center"/>
    </xf>
    <xf numFmtId="184" fontId="6" fillId="0" borderId="35" xfId="0" applyNumberFormat="1" applyFont="1" applyFill="1" applyBorder="1" applyAlignment="1">
      <alignment horizontal="right" vertical="center"/>
    </xf>
    <xf numFmtId="184" fontId="6" fillId="0" borderId="124" xfId="0" applyNumberFormat="1" applyFont="1" applyFill="1" applyBorder="1" applyAlignment="1">
      <alignment horizontal="right" vertical="center"/>
    </xf>
    <xf numFmtId="184" fontId="6" fillId="0" borderId="41" xfId="0" applyNumberFormat="1" applyFont="1" applyFill="1" applyBorder="1" applyAlignment="1">
      <alignment horizontal="right" vertical="center"/>
    </xf>
    <xf numFmtId="184" fontId="6" fillId="0" borderId="72" xfId="0" applyNumberFormat="1" applyFont="1" applyFill="1" applyBorder="1" applyAlignment="1">
      <alignment horizontal="right" vertical="center"/>
    </xf>
    <xf numFmtId="184" fontId="6" fillId="0" borderId="38" xfId="0" applyNumberFormat="1" applyFont="1" applyFill="1" applyBorder="1" applyAlignment="1">
      <alignment horizontal="right" vertical="center"/>
    </xf>
    <xf numFmtId="0" fontId="6" fillId="0" borderId="13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6" fontId="6" fillId="0" borderId="20" xfId="58" applyFont="1" applyFill="1" applyBorder="1" applyAlignment="1">
      <alignment horizontal="center" vertical="center"/>
    </xf>
    <xf numFmtId="6" fontId="6" fillId="0" borderId="0" xfId="58" applyFont="1" applyFill="1" applyBorder="1" applyAlignment="1">
      <alignment horizontal="center" vertical="center"/>
    </xf>
    <xf numFmtId="6" fontId="6" fillId="0" borderId="14" xfId="58" applyFont="1" applyFill="1" applyBorder="1" applyAlignment="1">
      <alignment horizontal="center" vertical="center"/>
    </xf>
    <xf numFmtId="6" fontId="6" fillId="0" borderId="113" xfId="58" applyFont="1" applyFill="1" applyBorder="1" applyAlignment="1">
      <alignment horizontal="center" vertical="center"/>
    </xf>
    <xf numFmtId="6" fontId="6" fillId="0" borderId="10" xfId="58" applyFont="1" applyFill="1" applyBorder="1" applyAlignment="1">
      <alignment horizontal="center" vertical="center"/>
    </xf>
    <xf numFmtId="6" fontId="6" fillId="0" borderId="19" xfId="58" applyFont="1" applyFill="1" applyBorder="1" applyAlignment="1">
      <alignment horizontal="center" vertical="center"/>
    </xf>
    <xf numFmtId="49" fontId="9" fillId="36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36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36" borderId="22" xfId="0" applyNumberFormat="1" applyFont="1" applyFill="1" applyBorder="1" applyAlignment="1" applyProtection="1">
      <alignment horizontal="center" vertical="center" shrinkToFit="1"/>
      <protection locked="0"/>
    </xf>
    <xf numFmtId="177" fontId="26" fillId="35" borderId="154" xfId="0" applyNumberFormat="1" applyFont="1" applyFill="1" applyBorder="1" applyAlignment="1" applyProtection="1">
      <alignment horizontal="center" vertical="center"/>
      <protection locked="0"/>
    </xf>
    <xf numFmtId="177" fontId="26" fillId="35" borderId="155" xfId="0" applyNumberFormat="1" applyFont="1" applyFill="1" applyBorder="1" applyAlignment="1" applyProtection="1">
      <alignment horizontal="center" vertical="center"/>
      <protection locked="0"/>
    </xf>
    <xf numFmtId="177" fontId="26" fillId="35" borderId="127" xfId="0" applyNumberFormat="1" applyFont="1" applyFill="1" applyBorder="1" applyAlignment="1" applyProtection="1">
      <alignment horizontal="center" vertical="center"/>
      <protection locked="0"/>
    </xf>
    <xf numFmtId="177" fontId="26" fillId="35" borderId="156" xfId="0" applyNumberFormat="1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6" borderId="100" xfId="0" applyFont="1" applyFill="1" applyBorder="1" applyAlignment="1" applyProtection="1">
      <alignment horizontal="left" vertical="center"/>
      <protection locked="0"/>
    </xf>
    <xf numFmtId="0" fontId="6" fillId="36" borderId="85" xfId="0" applyFont="1" applyFill="1" applyBorder="1" applyAlignment="1" applyProtection="1">
      <alignment horizontal="left" vertical="center"/>
      <protection locked="0"/>
    </xf>
    <xf numFmtId="0" fontId="6" fillId="36" borderId="97" xfId="0" applyFont="1" applyFill="1" applyBorder="1" applyAlignment="1" applyProtection="1">
      <alignment horizontal="left" vertical="center"/>
      <protection locked="0"/>
    </xf>
    <xf numFmtId="0" fontId="6" fillId="0" borderId="113" xfId="0" applyFont="1" applyFill="1" applyBorder="1" applyAlignment="1">
      <alignment horizontal="center" vertical="center"/>
    </xf>
    <xf numFmtId="0" fontId="6" fillId="0" borderId="13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8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0" fillId="35" borderId="38" xfId="0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181" fontId="6" fillId="34" borderId="73" xfId="0" applyNumberFormat="1" applyFont="1" applyFill="1" applyBorder="1" applyAlignment="1">
      <alignment horizontal="right" vertical="center"/>
    </xf>
    <xf numFmtId="181" fontId="6" fillId="34" borderId="35" xfId="0" applyNumberFormat="1" applyFont="1" applyFill="1" applyBorder="1" applyAlignment="1">
      <alignment horizontal="right" vertical="center"/>
    </xf>
    <xf numFmtId="181" fontId="6" fillId="34" borderId="72" xfId="0" applyNumberFormat="1" applyFont="1" applyFill="1" applyBorder="1" applyAlignment="1">
      <alignment horizontal="right" vertical="center"/>
    </xf>
    <xf numFmtId="181" fontId="6" fillId="34" borderId="38" xfId="0" applyNumberFormat="1" applyFont="1" applyFill="1" applyBorder="1" applyAlignment="1">
      <alignment horizontal="right" vertical="center"/>
    </xf>
    <xf numFmtId="6" fontId="0" fillId="34" borderId="38" xfId="58" applyFont="1" applyFill="1" applyBorder="1" applyAlignment="1">
      <alignment horizontal="left"/>
    </xf>
    <xf numFmtId="0" fontId="6" fillId="34" borderId="39" xfId="0" applyFont="1" applyFill="1" applyBorder="1" applyAlignment="1">
      <alignment horizontal="left" vertical="center"/>
    </xf>
    <xf numFmtId="181" fontId="6" fillId="34" borderId="124" xfId="0" applyNumberFormat="1" applyFont="1" applyFill="1" applyBorder="1" applyAlignment="1">
      <alignment horizontal="right" vertical="center"/>
    </xf>
    <xf numFmtId="181" fontId="6" fillId="34" borderId="41" xfId="0" applyNumberFormat="1" applyFont="1" applyFill="1" applyBorder="1" applyAlignment="1">
      <alignment horizontal="right" vertical="center"/>
    </xf>
    <xf numFmtId="0" fontId="0" fillId="35" borderId="33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4" borderId="35" xfId="0" applyFill="1" applyBorder="1" applyAlignment="1">
      <alignment/>
    </xf>
    <xf numFmtId="0" fontId="0" fillId="34" borderId="72" xfId="0" applyFill="1" applyBorder="1" applyAlignment="1">
      <alignment horizontal="left" indent="2"/>
    </xf>
    <xf numFmtId="0" fontId="0" fillId="34" borderId="38" xfId="0" applyFill="1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 vertical="center" textRotation="255"/>
    </xf>
    <xf numFmtId="0" fontId="0" fillId="36" borderId="59" xfId="0" applyFill="1" applyBorder="1" applyAlignment="1">
      <alignment horizontal="center"/>
    </xf>
    <xf numFmtId="0" fontId="0" fillId="36" borderId="157" xfId="0" applyFill="1" applyBorder="1" applyAlignment="1">
      <alignment horizontal="center"/>
    </xf>
    <xf numFmtId="0" fontId="0" fillId="36" borderId="158" xfId="0" applyFill="1" applyBorder="1" applyAlignment="1">
      <alignment horizontal="center"/>
    </xf>
    <xf numFmtId="0" fontId="12" fillId="0" borderId="69" xfId="0" applyFont="1" applyFill="1" applyBorder="1" applyAlignment="1">
      <alignment horizontal="center" vertical="center" textRotation="255" wrapText="1"/>
    </xf>
    <xf numFmtId="0" fontId="12" fillId="0" borderId="70" xfId="0" applyFont="1" applyFill="1" applyBorder="1" applyAlignment="1">
      <alignment horizontal="center" vertical="center" textRotation="255" wrapText="1"/>
    </xf>
    <xf numFmtId="0" fontId="6" fillId="0" borderId="70" xfId="0" applyFont="1" applyFill="1" applyBorder="1" applyAlignment="1">
      <alignment horizontal="left" vertical="center" textRotation="255" wrapText="1"/>
    </xf>
    <xf numFmtId="0" fontId="6" fillId="0" borderId="71" xfId="0" applyFont="1" applyFill="1" applyBorder="1" applyAlignment="1">
      <alignment horizontal="left" vertical="center" textRotation="255" wrapText="1"/>
    </xf>
    <xf numFmtId="178" fontId="6" fillId="0" borderId="23" xfId="0" applyNumberFormat="1" applyFont="1" applyFill="1" applyBorder="1" applyAlignment="1" applyProtection="1">
      <alignment horizontal="right" vertical="center" indent="1"/>
      <protection/>
    </xf>
    <xf numFmtId="178" fontId="6" fillId="0" borderId="12" xfId="0" applyNumberFormat="1" applyFont="1" applyFill="1" applyBorder="1" applyAlignment="1" applyProtection="1">
      <alignment horizontal="right" vertical="center" indent="1"/>
      <protection/>
    </xf>
    <xf numFmtId="178" fontId="6" fillId="0" borderId="100" xfId="0" applyNumberFormat="1" applyFont="1" applyFill="1" applyBorder="1" applyAlignment="1" applyProtection="1">
      <alignment horizontal="right" vertical="center" indent="1"/>
      <protection/>
    </xf>
    <xf numFmtId="178" fontId="6" fillId="0" borderId="18" xfId="0" applyNumberFormat="1" applyFont="1" applyFill="1" applyBorder="1" applyAlignment="1" applyProtection="1">
      <alignment horizontal="right" vertical="center" indent="1"/>
      <protection/>
    </xf>
    <xf numFmtId="178" fontId="6" fillId="0" borderId="0" xfId="0" applyNumberFormat="1" applyFont="1" applyFill="1" applyBorder="1" applyAlignment="1" applyProtection="1">
      <alignment horizontal="right" vertical="center" indent="1"/>
      <protection/>
    </xf>
    <xf numFmtId="178" fontId="6" fillId="0" borderId="85" xfId="0" applyNumberFormat="1" applyFont="1" applyFill="1" applyBorder="1" applyAlignment="1" applyProtection="1">
      <alignment horizontal="right" vertical="center" indent="1"/>
      <protection/>
    </xf>
    <xf numFmtId="178" fontId="6" fillId="36" borderId="0" xfId="0" applyNumberFormat="1" applyFont="1" applyFill="1" applyBorder="1" applyAlignment="1" applyProtection="1">
      <alignment horizontal="right" vertical="center" indent="1"/>
      <protection locked="0"/>
    </xf>
    <xf numFmtId="0" fontId="6" fillId="0" borderId="15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36" borderId="91" xfId="0" applyFont="1" applyFill="1" applyBorder="1" applyAlignment="1" applyProtection="1">
      <alignment horizontal="left" vertical="center"/>
      <protection locked="0"/>
    </xf>
    <xf numFmtId="0" fontId="6" fillId="36" borderId="106" xfId="0" applyFont="1" applyFill="1" applyBorder="1" applyAlignment="1" applyProtection="1">
      <alignment horizontal="left" vertical="center"/>
      <protection locked="0"/>
    </xf>
    <xf numFmtId="178" fontId="6" fillId="36" borderId="86" xfId="0" applyNumberFormat="1" applyFont="1" applyFill="1" applyBorder="1" applyAlignment="1" applyProtection="1">
      <alignment horizontal="right" vertical="center" indent="1"/>
      <protection locked="0"/>
    </xf>
    <xf numFmtId="178" fontId="6" fillId="36" borderId="13" xfId="0" applyNumberFormat="1" applyFont="1" applyFill="1" applyBorder="1" applyAlignment="1" applyProtection="1">
      <alignment horizontal="right" vertical="center" indent="1"/>
      <protection locked="0"/>
    </xf>
    <xf numFmtId="0" fontId="6" fillId="34" borderId="160" xfId="0" applyFont="1" applyFill="1" applyBorder="1" applyAlignment="1">
      <alignment horizontal="left" vertical="center"/>
    </xf>
    <xf numFmtId="0" fontId="6" fillId="34" borderId="161" xfId="0" applyFont="1" applyFill="1" applyBorder="1" applyAlignment="1">
      <alignment horizontal="left" vertical="center"/>
    </xf>
    <xf numFmtId="178" fontId="6" fillId="0" borderId="130" xfId="0" applyNumberFormat="1" applyFont="1" applyFill="1" applyBorder="1" applyAlignment="1" applyProtection="1">
      <alignment horizontal="right" vertical="center" indent="1"/>
      <protection/>
    </xf>
    <xf numFmtId="178" fontId="6" fillId="0" borderId="11" xfId="0" applyNumberFormat="1" applyFont="1" applyFill="1" applyBorder="1" applyAlignment="1" applyProtection="1">
      <alignment horizontal="right" vertical="center" indent="1"/>
      <protection/>
    </xf>
    <xf numFmtId="178" fontId="6" fillId="0" borderId="162" xfId="0" applyNumberFormat="1" applyFont="1" applyFill="1" applyBorder="1" applyAlignment="1" applyProtection="1">
      <alignment horizontal="right" vertical="center" indent="1"/>
      <protection/>
    </xf>
    <xf numFmtId="0" fontId="6" fillId="0" borderId="163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23" fillId="0" borderId="166" xfId="0" applyFont="1" applyFill="1" applyBorder="1" applyAlignment="1" applyProtection="1">
      <alignment horizontal="center" vertical="center"/>
      <protection locked="0"/>
    </xf>
    <xf numFmtId="0" fontId="23" fillId="0" borderId="164" xfId="0" applyFont="1" applyFill="1" applyBorder="1" applyAlignment="1" applyProtection="1">
      <alignment horizontal="center" vertical="center"/>
      <protection locked="0"/>
    </xf>
    <xf numFmtId="0" fontId="23" fillId="0" borderId="167" xfId="0" applyFont="1" applyFill="1" applyBorder="1" applyAlignment="1" applyProtection="1">
      <alignment horizontal="center" vertical="center"/>
      <protection locked="0"/>
    </xf>
    <xf numFmtId="0" fontId="23" fillId="35" borderId="168" xfId="0" applyFont="1" applyFill="1" applyBorder="1" applyAlignment="1" applyProtection="1">
      <alignment horizontal="center" vertical="center"/>
      <protection locked="0"/>
    </xf>
    <xf numFmtId="0" fontId="23" fillId="35" borderId="84" xfId="0" applyFont="1" applyFill="1" applyBorder="1" applyAlignment="1" applyProtection="1">
      <alignment horizontal="center" vertical="center"/>
      <protection locked="0"/>
    </xf>
    <xf numFmtId="0" fontId="23" fillId="35" borderId="83" xfId="0" applyFont="1" applyFill="1" applyBorder="1" applyAlignment="1" applyProtection="1">
      <alignment horizontal="center" vertical="center"/>
      <protection locked="0"/>
    </xf>
    <xf numFmtId="0" fontId="23" fillId="0" borderId="94" xfId="0" applyFont="1" applyFill="1" applyBorder="1" applyAlignment="1" applyProtection="1">
      <alignment horizontal="center" vertical="center"/>
      <protection locked="0"/>
    </xf>
    <xf numFmtId="0" fontId="23" fillId="0" borderId="92" xfId="0" applyFont="1" applyFill="1" applyBorder="1" applyAlignment="1" applyProtection="1">
      <alignment horizontal="center" vertical="center"/>
      <protection locked="0"/>
    </xf>
    <xf numFmtId="0" fontId="23" fillId="0" borderId="93" xfId="0" applyFont="1" applyFill="1" applyBorder="1" applyAlignment="1" applyProtection="1">
      <alignment horizontal="center" vertical="center"/>
      <protection locked="0"/>
    </xf>
    <xf numFmtId="178" fontId="6" fillId="36" borderId="86" xfId="0" applyNumberFormat="1" applyFont="1" applyFill="1" applyBorder="1" applyAlignment="1" applyProtection="1">
      <alignment horizontal="right" vertical="center" shrinkToFit="1"/>
      <protection locked="0"/>
    </xf>
    <xf numFmtId="178" fontId="6" fillId="36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4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2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6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09" xfId="0" applyNumberFormat="1" applyFont="1" applyFill="1" applyBorder="1" applyAlignment="1" applyProtection="1">
      <alignment horizontal="right" vertical="center"/>
      <protection locked="0"/>
    </xf>
    <xf numFmtId="178" fontId="6" fillId="0" borderId="92" xfId="0" applyNumberFormat="1" applyFont="1" applyFill="1" applyBorder="1" applyAlignment="1" applyProtection="1">
      <alignment horizontal="right" vertical="center"/>
      <protection locked="0"/>
    </xf>
    <xf numFmtId="178" fontId="6" fillId="0" borderId="27" xfId="0" applyNumberFormat="1" applyFont="1" applyFill="1" applyBorder="1" applyAlignment="1" applyProtection="1">
      <alignment horizontal="right" vertical="center"/>
      <protection locked="0"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6" fillId="36" borderId="18" xfId="0" applyNumberFormat="1" applyFont="1" applyFill="1" applyBorder="1" applyAlignment="1" applyProtection="1">
      <alignment horizontal="right" vertical="center"/>
      <protection locked="0"/>
    </xf>
    <xf numFmtId="178" fontId="6" fillId="36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98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8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86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36" borderId="98" xfId="0" applyNumberFormat="1" applyFont="1" applyFill="1" applyBorder="1" applyAlignment="1" applyProtection="1">
      <alignment horizontal="right" vertical="center" shrinkToFit="1"/>
      <protection locked="0"/>
    </xf>
    <xf numFmtId="178" fontId="6" fillId="36" borderId="12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36" borderId="23" xfId="0" applyNumberFormat="1" applyFont="1" applyFill="1" applyBorder="1" applyAlignment="1" applyProtection="1">
      <alignment horizontal="right" vertical="center"/>
      <protection locked="0"/>
    </xf>
    <xf numFmtId="178" fontId="6" fillId="36" borderId="12" xfId="0" applyNumberFormat="1" applyFont="1" applyFill="1" applyBorder="1" applyAlignment="1" applyProtection="1">
      <alignment horizontal="right" vertical="center"/>
      <protection locked="0"/>
    </xf>
    <xf numFmtId="178" fontId="6" fillId="36" borderId="169" xfId="0" applyNumberFormat="1" applyFont="1" applyFill="1" applyBorder="1" applyAlignment="1" applyProtection="1">
      <alignment horizontal="right" vertical="center"/>
      <protection locked="0"/>
    </xf>
    <xf numFmtId="178" fontId="6" fillId="36" borderId="170" xfId="0" applyNumberFormat="1" applyFont="1" applyFill="1" applyBorder="1" applyAlignment="1" applyProtection="1">
      <alignment horizontal="right" vertical="center"/>
      <protection locked="0"/>
    </xf>
    <xf numFmtId="178" fontId="6" fillId="0" borderId="12" xfId="0" applyNumberFormat="1" applyFont="1" applyFill="1" applyBorder="1" applyAlignment="1">
      <alignment horizontal="right" vertical="center" indent="1"/>
    </xf>
    <xf numFmtId="178" fontId="6" fillId="0" borderId="0" xfId="0" applyNumberFormat="1" applyFont="1" applyFill="1" applyBorder="1" applyAlignment="1">
      <alignment horizontal="right" vertical="center" indent="1"/>
    </xf>
    <xf numFmtId="178" fontId="6" fillId="36" borderId="171" xfId="0" applyNumberFormat="1" applyFont="1" applyFill="1" applyBorder="1" applyAlignment="1" applyProtection="1">
      <alignment horizontal="right" vertical="center" shrinkToFit="1"/>
      <protection locked="0"/>
    </xf>
    <xf numFmtId="178" fontId="6" fillId="36" borderId="170" xfId="0" applyNumberFormat="1" applyFont="1" applyFill="1" applyBorder="1" applyAlignment="1" applyProtection="1">
      <alignment horizontal="right" vertical="center" shrinkToFit="1"/>
      <protection locked="0"/>
    </xf>
    <xf numFmtId="184" fontId="6" fillId="0" borderId="75" xfId="0" applyNumberFormat="1" applyFont="1" applyFill="1" applyBorder="1" applyAlignment="1">
      <alignment horizontal="right" vertical="center" indent="1"/>
    </xf>
    <xf numFmtId="184" fontId="6" fillId="0" borderId="33" xfId="0" applyNumberFormat="1" applyFont="1" applyFill="1" applyBorder="1" applyAlignment="1">
      <alignment horizontal="right" vertical="center" indent="1"/>
    </xf>
    <xf numFmtId="184" fontId="6" fillId="0" borderId="18" xfId="0" applyNumberFormat="1" applyFont="1" applyFill="1" applyBorder="1" applyAlignment="1">
      <alignment horizontal="right" vertical="center" indent="1"/>
    </xf>
    <xf numFmtId="184" fontId="6" fillId="0" borderId="0" xfId="0" applyNumberFormat="1" applyFont="1" applyFill="1" applyBorder="1" applyAlignment="1">
      <alignment horizontal="right" vertical="center" indent="1"/>
    </xf>
    <xf numFmtId="182" fontId="6" fillId="0" borderId="23" xfId="58" applyNumberFormat="1" applyFont="1" applyFill="1" applyBorder="1" applyAlignment="1">
      <alignment horizontal="right" vertical="center" indent="1"/>
    </xf>
    <xf numFmtId="182" fontId="6" fillId="0" borderId="12" xfId="58" applyNumberFormat="1" applyFont="1" applyFill="1" applyBorder="1" applyAlignment="1">
      <alignment horizontal="right" vertical="center" indent="1"/>
    </xf>
    <xf numFmtId="182" fontId="6" fillId="0" borderId="17" xfId="58" applyNumberFormat="1" applyFont="1" applyFill="1" applyBorder="1" applyAlignment="1">
      <alignment horizontal="right" vertical="center" indent="1"/>
    </xf>
    <xf numFmtId="182" fontId="6" fillId="0" borderId="18" xfId="58" applyNumberFormat="1" applyFont="1" applyFill="1" applyBorder="1" applyAlignment="1">
      <alignment horizontal="right" vertical="center" indent="1"/>
    </xf>
    <xf numFmtId="182" fontId="6" fillId="0" borderId="0" xfId="58" applyNumberFormat="1" applyFont="1" applyFill="1" applyBorder="1" applyAlignment="1">
      <alignment horizontal="right" vertical="center" indent="1"/>
    </xf>
    <xf numFmtId="182" fontId="6" fillId="0" borderId="13" xfId="58" applyNumberFormat="1" applyFont="1" applyFill="1" applyBorder="1" applyAlignment="1">
      <alignment horizontal="right" vertical="center" indent="1"/>
    </xf>
    <xf numFmtId="183" fontId="6" fillId="0" borderId="23" xfId="58" applyNumberFormat="1" applyFont="1" applyFill="1" applyBorder="1" applyAlignment="1">
      <alignment horizontal="right" vertical="center" indent="1"/>
    </xf>
    <xf numFmtId="183" fontId="6" fillId="0" borderId="12" xfId="58" applyNumberFormat="1" applyFont="1" applyFill="1" applyBorder="1" applyAlignment="1">
      <alignment horizontal="right" vertical="center" indent="1"/>
    </xf>
    <xf numFmtId="183" fontId="6" fillId="0" borderId="17" xfId="58" applyNumberFormat="1" applyFont="1" applyFill="1" applyBorder="1" applyAlignment="1">
      <alignment horizontal="right" vertical="center" indent="1"/>
    </xf>
    <xf numFmtId="183" fontId="6" fillId="0" borderId="18" xfId="58" applyNumberFormat="1" applyFont="1" applyFill="1" applyBorder="1" applyAlignment="1">
      <alignment horizontal="right" vertical="center" indent="1"/>
    </xf>
    <xf numFmtId="183" fontId="6" fillId="0" borderId="0" xfId="58" applyNumberFormat="1" applyFont="1" applyFill="1" applyBorder="1" applyAlignment="1">
      <alignment horizontal="right" vertical="center" indent="1"/>
    </xf>
    <xf numFmtId="183" fontId="6" fillId="0" borderId="13" xfId="58" applyNumberFormat="1" applyFont="1" applyFill="1" applyBorder="1" applyAlignment="1">
      <alignment horizontal="right" vertical="center" indent="1"/>
    </xf>
    <xf numFmtId="182" fontId="6" fillId="0" borderId="75" xfId="58" applyNumberFormat="1" applyFont="1" applyFill="1" applyBorder="1" applyAlignment="1">
      <alignment horizontal="right" vertical="center" indent="1"/>
    </xf>
    <xf numFmtId="182" fontId="6" fillId="0" borderId="33" xfId="58" applyNumberFormat="1" applyFont="1" applyFill="1" applyBorder="1" applyAlignment="1">
      <alignment horizontal="right" vertical="center" indent="1"/>
    </xf>
    <xf numFmtId="182" fontId="6" fillId="0" borderId="34" xfId="58" applyNumberFormat="1" applyFont="1" applyFill="1" applyBorder="1" applyAlignment="1">
      <alignment horizontal="right" vertical="center" indent="1"/>
    </xf>
    <xf numFmtId="178" fontId="6" fillId="0" borderId="96" xfId="0" applyNumberFormat="1" applyFont="1" applyFill="1" applyBorder="1" applyAlignment="1" applyProtection="1">
      <alignment horizontal="right" vertical="center"/>
      <protection locked="0"/>
    </xf>
    <xf numFmtId="178" fontId="6" fillId="36" borderId="86" xfId="0" applyNumberFormat="1" applyFont="1" applyFill="1" applyBorder="1" applyAlignment="1" applyProtection="1">
      <alignment horizontal="right" vertical="center"/>
      <protection locked="0"/>
    </xf>
    <xf numFmtId="178" fontId="6" fillId="0" borderId="94" xfId="0" applyNumberFormat="1" applyFont="1" applyFill="1" applyBorder="1" applyAlignment="1" applyProtection="1">
      <alignment horizontal="right" vertical="center"/>
      <protection locked="0"/>
    </xf>
    <xf numFmtId="178" fontId="6" fillId="36" borderId="110" xfId="0" applyNumberFormat="1" applyFont="1" applyFill="1" applyBorder="1" applyAlignment="1" applyProtection="1">
      <alignment horizontal="right" vertical="center"/>
      <protection locked="0"/>
    </xf>
    <xf numFmtId="178" fontId="6" fillId="36" borderId="160" xfId="0" applyNumberFormat="1" applyFont="1" applyFill="1" applyBorder="1" applyAlignment="1" applyProtection="1">
      <alignment horizontal="right" vertical="center"/>
      <protection locked="0"/>
    </xf>
    <xf numFmtId="0" fontId="6" fillId="0" borderId="172" xfId="0" applyFont="1" applyFill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right" vertical="center" indent="1"/>
    </xf>
    <xf numFmtId="178" fontId="6" fillId="0" borderId="108" xfId="0" applyNumberFormat="1" applyFont="1" applyFill="1" applyBorder="1" applyAlignment="1">
      <alignment horizontal="right" vertical="center" indent="1"/>
    </xf>
    <xf numFmtId="178" fontId="6" fillId="0" borderId="18" xfId="0" applyNumberFormat="1" applyFont="1" applyFill="1" applyBorder="1" applyAlignment="1">
      <alignment horizontal="right" vertical="center" indent="1"/>
    </xf>
    <xf numFmtId="178" fontId="6" fillId="0" borderId="105" xfId="0" applyNumberFormat="1" applyFont="1" applyFill="1" applyBorder="1" applyAlignment="1">
      <alignment horizontal="righ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0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85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97" xfId="0" applyFont="1" applyFill="1" applyBorder="1" applyAlignment="1">
      <alignment horizontal="left" vertical="center"/>
    </xf>
    <xf numFmtId="0" fontId="6" fillId="34" borderId="98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86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96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178" fontId="6" fillId="36" borderId="98" xfId="0" applyNumberFormat="1" applyFont="1" applyFill="1" applyBorder="1" applyAlignment="1" applyProtection="1">
      <alignment horizontal="right" vertical="center" indent="1"/>
      <protection locked="0"/>
    </xf>
    <xf numFmtId="178" fontId="6" fillId="36" borderId="12" xfId="0" applyNumberFormat="1" applyFont="1" applyFill="1" applyBorder="1" applyAlignment="1" applyProtection="1">
      <alignment horizontal="right" vertical="center" indent="1"/>
      <protection locked="0"/>
    </xf>
    <xf numFmtId="178" fontId="6" fillId="36" borderId="17" xfId="0" applyNumberFormat="1" applyFont="1" applyFill="1" applyBorder="1" applyAlignment="1" applyProtection="1">
      <alignment horizontal="right" vertical="center" indent="1"/>
      <protection locked="0"/>
    </xf>
    <xf numFmtId="0" fontId="6" fillId="34" borderId="7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132" xfId="0" applyFont="1" applyFill="1" applyBorder="1" applyAlignment="1">
      <alignment horizontal="left" vertical="center"/>
    </xf>
    <xf numFmtId="0" fontId="6" fillId="34" borderId="105" xfId="0" applyFont="1" applyFill="1" applyBorder="1" applyAlignment="1">
      <alignment horizontal="left" vertical="center"/>
    </xf>
    <xf numFmtId="0" fontId="6" fillId="34" borderId="99" xfId="0" applyFont="1" applyFill="1" applyBorder="1" applyAlignment="1">
      <alignment horizontal="left" vertical="center"/>
    </xf>
    <xf numFmtId="178" fontId="6" fillId="36" borderId="23" xfId="0" applyNumberFormat="1" applyFont="1" applyFill="1" applyBorder="1" applyAlignment="1" applyProtection="1">
      <alignment horizontal="right" vertical="center" indent="1"/>
      <protection locked="0"/>
    </xf>
    <xf numFmtId="178" fontId="6" fillId="36" borderId="108" xfId="0" applyNumberFormat="1" applyFont="1" applyFill="1" applyBorder="1" applyAlignment="1" applyProtection="1">
      <alignment horizontal="right" vertical="center" indent="1"/>
      <protection locked="0"/>
    </xf>
    <xf numFmtId="178" fontId="6" fillId="36" borderId="18" xfId="0" applyNumberFormat="1" applyFont="1" applyFill="1" applyBorder="1" applyAlignment="1" applyProtection="1">
      <alignment horizontal="right" vertical="center" indent="1"/>
      <protection locked="0"/>
    </xf>
    <xf numFmtId="178" fontId="6" fillId="36" borderId="105" xfId="0" applyNumberFormat="1" applyFont="1" applyFill="1" applyBorder="1" applyAlignment="1" applyProtection="1">
      <alignment horizontal="right" vertical="center" indent="1"/>
      <protection locked="0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34" borderId="10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91" xfId="0" applyFont="1" applyFill="1" applyBorder="1" applyAlignment="1">
      <alignment horizontal="center" vertical="center"/>
    </xf>
    <xf numFmtId="0" fontId="6" fillId="34" borderId="106" xfId="0" applyFont="1" applyFill="1" applyBorder="1" applyAlignment="1">
      <alignment horizontal="center" vertical="center"/>
    </xf>
    <xf numFmtId="0" fontId="12" fillId="35" borderId="18" xfId="0" applyFont="1" applyFill="1" applyBorder="1" applyAlignment="1" applyProtection="1">
      <alignment horizontal="left" vertical="center" wrapText="1"/>
      <protection locked="0"/>
    </xf>
    <xf numFmtId="0" fontId="12" fillId="35" borderId="0" xfId="0" applyFont="1" applyFill="1" applyBorder="1" applyAlignment="1" applyProtection="1">
      <alignment horizontal="left" vertical="center" wrapText="1"/>
      <protection locked="0"/>
    </xf>
    <xf numFmtId="0" fontId="12" fillId="35" borderId="13" xfId="0" applyFont="1" applyFill="1" applyBorder="1" applyAlignment="1" applyProtection="1">
      <alignment horizontal="left" vertical="center" wrapText="1"/>
      <protection locked="0"/>
    </xf>
    <xf numFmtId="0" fontId="12" fillId="35" borderId="27" xfId="0" applyFont="1" applyFill="1" applyBorder="1" applyAlignment="1" applyProtection="1">
      <alignment horizontal="left" vertical="center" wrapText="1"/>
      <protection locked="0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12" fillId="35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0" fillId="0" borderId="17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8" xfId="0" applyFont="1" applyFill="1" applyBorder="1" applyAlignment="1">
      <alignment horizontal="center" vertical="center"/>
    </xf>
    <xf numFmtId="0" fontId="11" fillId="0" borderId="15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05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 quotePrefix="1">
      <alignment horizontal="center" vertic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134" xfId="0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80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vertical="center" textRotation="255"/>
    </xf>
    <xf numFmtId="0" fontId="0" fillId="0" borderId="113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6" fillId="0" borderId="181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23" fillId="35" borderId="110" xfId="0" applyFont="1" applyFill="1" applyBorder="1" applyAlignment="1" applyProtection="1">
      <alignment horizontal="center" vertical="center"/>
      <protection locked="0"/>
    </xf>
    <xf numFmtId="0" fontId="23" fillId="35" borderId="160" xfId="0" applyFont="1" applyFill="1" applyBorder="1" applyAlignment="1" applyProtection="1">
      <alignment horizontal="center" vertical="center"/>
      <protection locked="0"/>
    </xf>
    <xf numFmtId="0" fontId="23" fillId="35" borderId="18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 applyProtection="1">
      <alignment horizontal="left" vertical="center"/>
      <protection locked="0"/>
    </xf>
    <xf numFmtId="0" fontId="6" fillId="0" borderId="9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9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3" fillId="0" borderId="184" xfId="0" applyFont="1" applyFill="1" applyBorder="1" applyAlignment="1" applyProtection="1">
      <alignment horizontal="center" vertical="center"/>
      <protection locked="0"/>
    </xf>
    <xf numFmtId="0" fontId="23" fillId="0" borderId="185" xfId="0" applyFont="1" applyFill="1" applyBorder="1" applyAlignment="1" applyProtection="1">
      <alignment horizontal="center" vertical="center"/>
      <protection locked="0"/>
    </xf>
    <xf numFmtId="0" fontId="23" fillId="0" borderId="186" xfId="0" applyFont="1" applyFill="1" applyBorder="1" applyAlignment="1" applyProtection="1">
      <alignment horizontal="center" vertical="center"/>
      <protection locked="0"/>
    </xf>
    <xf numFmtId="0" fontId="6" fillId="0" borderId="18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04" xfId="0" applyFont="1" applyFill="1" applyBorder="1" applyAlignment="1" applyProtection="1">
      <alignment horizontal="left" vertical="center"/>
      <protection locked="0"/>
    </xf>
    <xf numFmtId="0" fontId="23" fillId="35" borderId="171" xfId="0" applyFont="1" applyFill="1" applyBorder="1" applyAlignment="1" applyProtection="1">
      <alignment horizontal="center" vertical="center"/>
      <protection locked="0"/>
    </xf>
    <xf numFmtId="0" fontId="23" fillId="35" borderId="170" xfId="0" applyFont="1" applyFill="1" applyBorder="1" applyAlignment="1" applyProtection="1">
      <alignment horizontal="center" vertical="center"/>
      <protection locked="0"/>
    </xf>
    <xf numFmtId="0" fontId="23" fillId="35" borderId="189" xfId="0" applyFont="1" applyFill="1" applyBorder="1" applyAlignment="1" applyProtection="1">
      <alignment horizontal="center" vertical="center"/>
      <protection locked="0"/>
    </xf>
    <xf numFmtId="0" fontId="12" fillId="35" borderId="91" xfId="0" applyFont="1" applyFill="1" applyBorder="1" applyAlignment="1" applyProtection="1">
      <alignment horizontal="left" vertical="center" wrapText="1"/>
      <protection locked="0"/>
    </xf>
    <xf numFmtId="0" fontId="12" fillId="35" borderId="10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indent="1"/>
    </xf>
    <xf numFmtId="0" fontId="6" fillId="0" borderId="108" xfId="0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105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 applyProtection="1">
      <alignment horizontal="right" vertical="center" indent="1"/>
      <protection/>
    </xf>
    <xf numFmtId="0" fontId="6" fillId="0" borderId="100" xfId="0" applyFont="1" applyFill="1" applyBorder="1" applyAlignment="1" applyProtection="1">
      <alignment horizontal="right" vertical="center" indent="1"/>
      <protection/>
    </xf>
    <xf numFmtId="0" fontId="6" fillId="0" borderId="18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horizontal="right" vertical="center" indent="1"/>
      <protection/>
    </xf>
    <xf numFmtId="0" fontId="6" fillId="0" borderId="85" xfId="0" applyFont="1" applyFill="1" applyBorder="1" applyAlignment="1" applyProtection="1">
      <alignment horizontal="right" vertical="center" indent="1"/>
      <protection/>
    </xf>
    <xf numFmtId="178" fontId="6" fillId="0" borderId="98" xfId="0" applyNumberFormat="1" applyFont="1" applyFill="1" applyBorder="1" applyAlignment="1" applyProtection="1">
      <alignment horizontal="right" vertical="center" indent="1"/>
      <protection locked="0"/>
    </xf>
    <xf numFmtId="0" fontId="6" fillId="0" borderId="12" xfId="0" applyFont="1" applyFill="1" applyBorder="1" applyAlignment="1" applyProtection="1">
      <alignment horizontal="right" vertical="center" indent="1"/>
      <protection locked="0"/>
    </xf>
    <xf numFmtId="0" fontId="6" fillId="0" borderId="17" xfId="0" applyFont="1" applyFill="1" applyBorder="1" applyAlignment="1" applyProtection="1">
      <alignment horizontal="right" vertical="center" indent="1"/>
      <protection locked="0"/>
    </xf>
    <xf numFmtId="0" fontId="6" fillId="0" borderId="86" xfId="0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0" fontId="6" fillId="0" borderId="13" xfId="0" applyFont="1" applyFill="1" applyBorder="1" applyAlignment="1" applyProtection="1">
      <alignment horizontal="right" vertical="center" indent="1"/>
      <protection locked="0"/>
    </xf>
    <xf numFmtId="178" fontId="6" fillId="0" borderId="75" xfId="0" applyNumberFormat="1" applyFont="1" applyFill="1" applyBorder="1" applyAlignment="1">
      <alignment horizontal="right" vertical="center" indent="1"/>
    </xf>
    <xf numFmtId="178" fontId="6" fillId="0" borderId="33" xfId="0" applyNumberFormat="1" applyFont="1" applyFill="1" applyBorder="1" applyAlignment="1">
      <alignment horizontal="right" vertical="center" indent="1"/>
    </xf>
    <xf numFmtId="178" fontId="6" fillId="0" borderId="132" xfId="0" applyNumberFormat="1" applyFont="1" applyFill="1" applyBorder="1" applyAlignment="1">
      <alignment horizontal="right" vertical="center" indent="1"/>
    </xf>
    <xf numFmtId="0" fontId="6" fillId="35" borderId="91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6" fillId="35" borderId="13" xfId="0" applyFont="1" applyFill="1" applyBorder="1" applyAlignment="1" applyProtection="1">
      <alignment horizontal="left" vertical="center"/>
      <protection locked="0"/>
    </xf>
    <xf numFmtId="0" fontId="6" fillId="35" borderId="106" xfId="0" applyFont="1" applyFill="1" applyBorder="1" applyAlignment="1" applyProtection="1">
      <alignment horizontal="left" vertical="center"/>
      <protection locked="0"/>
    </xf>
    <xf numFmtId="0" fontId="6" fillId="35" borderId="22" xfId="0" applyFont="1" applyFill="1" applyBorder="1" applyAlignment="1" applyProtection="1">
      <alignment horizontal="left" vertical="center"/>
      <protection locked="0"/>
    </xf>
    <xf numFmtId="0" fontId="6" fillId="0" borderId="1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36" borderId="190" xfId="0" applyFont="1" applyFill="1" applyBorder="1" applyAlignment="1" applyProtection="1">
      <alignment horizontal="left" vertical="center"/>
      <protection locked="0"/>
    </xf>
    <xf numFmtId="0" fontId="6" fillId="36" borderId="160" xfId="0" applyFont="1" applyFill="1" applyBorder="1" applyAlignment="1" applyProtection="1">
      <alignment horizontal="left" vertical="center"/>
      <protection locked="0"/>
    </xf>
    <xf numFmtId="0" fontId="6" fillId="36" borderId="18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5" xfId="0" applyFont="1" applyFill="1" applyBorder="1" applyAlignment="1" applyProtection="1">
      <alignment horizontal="left" vertical="center"/>
      <protection locked="0"/>
    </xf>
    <xf numFmtId="0" fontId="23" fillId="35" borderId="160" xfId="0" applyFont="1" applyFill="1" applyBorder="1" applyAlignment="1" applyProtection="1">
      <alignment horizontal="left" vertical="center"/>
      <protection locked="0"/>
    </xf>
    <xf numFmtId="0" fontId="23" fillId="35" borderId="161" xfId="0" applyFont="1" applyFill="1" applyBorder="1" applyAlignment="1" applyProtection="1">
      <alignment horizontal="left" vertical="center"/>
      <protection locked="0"/>
    </xf>
    <xf numFmtId="0" fontId="23" fillId="0" borderId="92" xfId="0" applyFont="1" applyFill="1" applyBorder="1" applyAlignment="1" applyProtection="1">
      <alignment horizontal="left" vertical="center"/>
      <protection locked="0"/>
    </xf>
    <xf numFmtId="0" fontId="23" fillId="0" borderId="95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3" fillId="35" borderId="0" xfId="0" applyFont="1" applyFill="1" applyBorder="1" applyAlignment="1" applyProtection="1">
      <alignment horizontal="left" vertical="center"/>
      <protection locked="0"/>
    </xf>
    <xf numFmtId="0" fontId="23" fillId="35" borderId="13" xfId="0" applyFont="1" applyFill="1" applyBorder="1" applyAlignment="1" applyProtection="1">
      <alignment horizontal="left" vertical="center"/>
      <protection locked="0"/>
    </xf>
    <xf numFmtId="0" fontId="23" fillId="35" borderId="12" xfId="0" applyFont="1" applyFill="1" applyBorder="1" applyAlignment="1" applyProtection="1">
      <alignment horizontal="left" vertical="center"/>
      <protection locked="0"/>
    </xf>
    <xf numFmtId="0" fontId="23" fillId="35" borderId="17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35" borderId="191" xfId="0" applyFont="1" applyFill="1" applyBorder="1" applyAlignment="1" applyProtection="1">
      <alignment horizontal="left" vertical="center"/>
      <protection locked="0"/>
    </xf>
    <xf numFmtId="0" fontId="23" fillId="36" borderId="160" xfId="0" applyFont="1" applyFill="1" applyBorder="1" applyAlignment="1" applyProtection="1">
      <alignment horizontal="left" vertical="center"/>
      <protection locked="0"/>
    </xf>
    <xf numFmtId="0" fontId="23" fillId="36" borderId="183" xfId="0" applyFont="1" applyFill="1" applyBorder="1" applyAlignment="1" applyProtection="1">
      <alignment horizontal="left" vertical="center"/>
      <protection locked="0"/>
    </xf>
    <xf numFmtId="0" fontId="23" fillId="0" borderId="192" xfId="0" applyFont="1" applyFill="1" applyBorder="1" applyAlignment="1" applyProtection="1">
      <alignment horizontal="left" vertical="center"/>
      <protection locked="0"/>
    </xf>
    <xf numFmtId="0" fontId="6" fillId="0" borderId="192" xfId="0" applyFont="1" applyFill="1" applyBorder="1" applyAlignment="1">
      <alignment horizontal="center" vertical="center"/>
    </xf>
    <xf numFmtId="0" fontId="6" fillId="0" borderId="193" xfId="0" applyFont="1" applyFill="1" applyBorder="1" applyAlignment="1">
      <alignment horizontal="center" vertical="center"/>
    </xf>
    <xf numFmtId="0" fontId="23" fillId="0" borderId="144" xfId="0" applyFont="1" applyFill="1" applyBorder="1" applyAlignment="1" applyProtection="1">
      <alignment horizontal="left" vertical="center"/>
      <protection locked="0"/>
    </xf>
    <xf numFmtId="0" fontId="23" fillId="36" borderId="0" xfId="0" applyFont="1" applyFill="1" applyBorder="1" applyAlignment="1" applyProtection="1">
      <alignment horizontal="left" vertical="center"/>
      <protection locked="0"/>
    </xf>
    <xf numFmtId="0" fontId="23" fillId="36" borderId="194" xfId="0" applyFont="1" applyFill="1" applyBorder="1" applyAlignment="1" applyProtection="1">
      <alignment horizontal="left" vertical="center"/>
      <protection locked="0"/>
    </xf>
    <xf numFmtId="0" fontId="23" fillId="36" borderId="12" xfId="0" applyFont="1" applyFill="1" applyBorder="1" applyAlignment="1" applyProtection="1">
      <alignment horizontal="left" vertical="center"/>
      <protection locked="0"/>
    </xf>
    <xf numFmtId="0" fontId="23" fillId="36" borderId="195" xfId="0" applyFont="1" applyFill="1" applyBorder="1" applyAlignment="1" applyProtection="1">
      <alignment horizontal="left" vertical="center"/>
      <protection locked="0"/>
    </xf>
    <xf numFmtId="0" fontId="23" fillId="0" borderId="123" xfId="0" applyFont="1" applyFill="1" applyBorder="1" applyAlignment="1" applyProtection="1">
      <alignment horizontal="left" vertical="center"/>
      <protection locked="0"/>
    </xf>
    <xf numFmtId="0" fontId="23" fillId="0" borderId="194" xfId="0" applyFont="1" applyFill="1" applyBorder="1" applyAlignment="1" applyProtection="1">
      <alignment horizontal="left" vertical="center"/>
      <protection locked="0"/>
    </xf>
    <xf numFmtId="0" fontId="6" fillId="0" borderId="110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96" xfId="0" applyFont="1" applyFill="1" applyBorder="1" applyAlignment="1">
      <alignment horizontal="center" vertical="center"/>
    </xf>
    <xf numFmtId="0" fontId="6" fillId="0" borderId="194" xfId="0" applyFont="1" applyFill="1" applyBorder="1" applyAlignment="1">
      <alignment horizontal="center" vertical="center"/>
    </xf>
    <xf numFmtId="0" fontId="6" fillId="0" borderId="197" xfId="0" applyFont="1" applyFill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99" xfId="0" applyFont="1" applyFill="1" applyBorder="1" applyAlignment="1">
      <alignment horizontal="center" vertical="center"/>
    </xf>
    <xf numFmtId="179" fontId="6" fillId="0" borderId="200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92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201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44" xfId="0" applyNumberFormat="1" applyFont="1" applyFill="1" applyBorder="1" applyAlignment="1" applyProtection="1">
      <alignment horizontal="right" vertical="center" indent="1"/>
      <protection locked="0"/>
    </xf>
    <xf numFmtId="179" fontId="6" fillId="36" borderId="202" xfId="0" applyNumberFormat="1" applyFont="1" applyFill="1" applyBorder="1" applyAlignment="1" applyProtection="1">
      <alignment horizontal="right" vertical="center" indent="1"/>
      <protection locked="0"/>
    </xf>
    <xf numFmtId="179" fontId="6" fillId="36" borderId="194" xfId="0" applyNumberFormat="1" applyFont="1" applyFill="1" applyBorder="1" applyAlignment="1" applyProtection="1">
      <alignment horizontal="right" vertical="center" indent="1"/>
      <protection locked="0"/>
    </xf>
    <xf numFmtId="179" fontId="6" fillId="36" borderId="203" xfId="0" applyNumberFormat="1" applyFont="1" applyFill="1" applyBorder="1" applyAlignment="1" applyProtection="1">
      <alignment horizontal="right" vertical="center" indent="1"/>
      <protection locked="0"/>
    </xf>
    <xf numFmtId="179" fontId="6" fillId="36" borderId="195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204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23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202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194" xfId="0" applyNumberFormat="1" applyFont="1" applyFill="1" applyBorder="1" applyAlignment="1" applyProtection="1">
      <alignment horizontal="right" vertical="center" indent="1"/>
      <protection locked="0"/>
    </xf>
    <xf numFmtId="0" fontId="6" fillId="0" borderId="98" xfId="0" applyFont="1" applyFill="1" applyBorder="1" applyAlignment="1">
      <alignment horizontal="center" vertical="center"/>
    </xf>
    <xf numFmtId="0" fontId="6" fillId="35" borderId="160" xfId="0" applyFont="1" applyFill="1" applyBorder="1" applyAlignment="1" applyProtection="1">
      <alignment horizontal="left" vertical="center"/>
      <protection locked="0"/>
    </xf>
    <xf numFmtId="0" fontId="6" fillId="35" borderId="161" xfId="0" applyFont="1" applyFill="1" applyBorder="1" applyAlignment="1" applyProtection="1">
      <alignment horizontal="left" vertical="center"/>
      <protection locked="0"/>
    </xf>
    <xf numFmtId="179" fontId="6" fillId="36" borderId="191" xfId="0" applyNumberFormat="1" applyFont="1" applyFill="1" applyBorder="1" applyAlignment="1" applyProtection="1">
      <alignment horizontal="right" vertical="center" indent="1"/>
      <protection locked="0"/>
    </xf>
    <xf numFmtId="179" fontId="6" fillId="36" borderId="160" xfId="0" applyNumberFormat="1" applyFont="1" applyFill="1" applyBorder="1" applyAlignment="1" applyProtection="1">
      <alignment horizontal="right" vertical="center" indent="1"/>
      <protection locked="0"/>
    </xf>
    <xf numFmtId="179" fontId="6" fillId="36" borderId="183" xfId="0" applyNumberFormat="1" applyFont="1" applyFill="1" applyBorder="1" applyAlignment="1" applyProtection="1">
      <alignment horizontal="right" vertical="center" indent="1"/>
      <protection locked="0"/>
    </xf>
    <xf numFmtId="0" fontId="6" fillId="35" borderId="170" xfId="0" applyFont="1" applyFill="1" applyBorder="1" applyAlignment="1" applyProtection="1">
      <alignment horizontal="left" vertical="center"/>
      <protection locked="0"/>
    </xf>
    <xf numFmtId="0" fontId="6" fillId="35" borderId="205" xfId="0" applyFont="1" applyFill="1" applyBorder="1" applyAlignment="1" applyProtection="1">
      <alignment horizontal="left" vertical="center"/>
      <protection locked="0"/>
    </xf>
    <xf numFmtId="0" fontId="6" fillId="0" borderId="95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35" borderId="17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178" fontId="6" fillId="36" borderId="191" xfId="0" applyNumberFormat="1" applyFont="1" applyFill="1" applyBorder="1" applyAlignment="1" applyProtection="1">
      <alignment horizontal="right" vertical="center"/>
      <protection locked="0"/>
    </xf>
    <xf numFmtId="178" fontId="6" fillId="0" borderId="25" xfId="0" applyNumberFormat="1" applyFont="1" applyFill="1" applyBorder="1" applyAlignment="1" applyProtection="1">
      <alignment horizontal="right" vertical="center"/>
      <protection locked="0"/>
    </xf>
    <xf numFmtId="178" fontId="6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206" xfId="0" applyFont="1" applyFill="1" applyBorder="1" applyAlignment="1" applyProtection="1">
      <alignment horizontal="left" vertical="center" wrapText="1"/>
      <protection locked="0"/>
    </xf>
    <xf numFmtId="0" fontId="4" fillId="0" borderId="185" xfId="0" applyFont="1" applyFill="1" applyBorder="1" applyAlignment="1" applyProtection="1">
      <alignment horizontal="left" vertical="center" wrapText="1"/>
      <protection locked="0"/>
    </xf>
    <xf numFmtId="0" fontId="4" fillId="0" borderId="207" xfId="0" applyFont="1" applyFill="1" applyBorder="1" applyAlignment="1" applyProtection="1">
      <alignment horizontal="left" vertical="center" wrapText="1"/>
      <protection locked="0"/>
    </xf>
    <xf numFmtId="0" fontId="4" fillId="0" borderId="116" xfId="0" applyFont="1" applyFill="1" applyBorder="1" applyAlignment="1" applyProtection="1">
      <alignment horizontal="left" vertical="center" wrapText="1"/>
      <protection locked="0"/>
    </xf>
    <xf numFmtId="0" fontId="4" fillId="0" borderId="117" xfId="0" applyFont="1" applyFill="1" applyBorder="1" applyAlignment="1" applyProtection="1">
      <alignment horizontal="left" vertical="center" wrapText="1"/>
      <protection locked="0"/>
    </xf>
    <xf numFmtId="0" fontId="4" fillId="0" borderId="118" xfId="0" applyFont="1" applyFill="1" applyBorder="1" applyAlignment="1" applyProtection="1">
      <alignment horizontal="left" vertical="center" wrapText="1"/>
      <protection locked="0"/>
    </xf>
    <xf numFmtId="0" fontId="6" fillId="0" borderId="208" xfId="0" applyFont="1" applyFill="1" applyBorder="1" applyAlignment="1">
      <alignment horizontal="center" vertical="center"/>
    </xf>
    <xf numFmtId="0" fontId="6" fillId="0" borderId="209" xfId="0" applyFont="1" applyFill="1" applyBorder="1" applyAlignment="1">
      <alignment horizontal="center" vertical="center"/>
    </xf>
    <xf numFmtId="0" fontId="6" fillId="0" borderId="210" xfId="0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/>
    </xf>
    <xf numFmtId="0" fontId="23" fillId="0" borderId="145" xfId="0" applyFont="1" applyFill="1" applyBorder="1" applyAlignment="1" applyProtection="1">
      <alignment horizontal="center" vertical="center"/>
      <protection locked="0"/>
    </xf>
    <xf numFmtId="0" fontId="23" fillId="0" borderId="117" xfId="0" applyFont="1" applyFill="1" applyBorder="1" applyAlignment="1" applyProtection="1">
      <alignment horizontal="center" vertical="center"/>
      <protection locked="0"/>
    </xf>
    <xf numFmtId="0" fontId="23" fillId="0" borderId="179" xfId="0" applyFont="1" applyFill="1" applyBorder="1" applyAlignment="1" applyProtection="1">
      <alignment horizontal="center" vertical="center"/>
      <protection locked="0"/>
    </xf>
    <xf numFmtId="178" fontId="6" fillId="41" borderId="23" xfId="0" applyNumberFormat="1" applyFont="1" applyFill="1" applyBorder="1" applyAlignment="1" applyProtection="1">
      <alignment horizontal="right" vertical="center" indent="1"/>
      <protection locked="0"/>
    </xf>
    <xf numFmtId="178" fontId="6" fillId="41" borderId="12" xfId="0" applyNumberFormat="1" applyFont="1" applyFill="1" applyBorder="1" applyAlignment="1" applyProtection="1">
      <alignment horizontal="right" vertical="center" indent="1"/>
      <protection locked="0"/>
    </xf>
    <xf numFmtId="178" fontId="6" fillId="41" borderId="108" xfId="0" applyNumberFormat="1" applyFont="1" applyFill="1" applyBorder="1" applyAlignment="1" applyProtection="1">
      <alignment horizontal="right" vertical="center" indent="1"/>
      <protection locked="0"/>
    </xf>
    <xf numFmtId="178" fontId="6" fillId="41" borderId="18" xfId="0" applyNumberFormat="1" applyFont="1" applyFill="1" applyBorder="1" applyAlignment="1" applyProtection="1">
      <alignment horizontal="right" vertical="center" indent="1"/>
      <protection locked="0"/>
    </xf>
    <xf numFmtId="178" fontId="6" fillId="41" borderId="0" xfId="0" applyNumberFormat="1" applyFont="1" applyFill="1" applyBorder="1" applyAlignment="1" applyProtection="1">
      <alignment horizontal="right" vertical="center" indent="1"/>
      <protection locked="0"/>
    </xf>
    <xf numFmtId="178" fontId="6" fillId="41" borderId="105" xfId="0" applyNumberFormat="1" applyFont="1" applyFill="1" applyBorder="1" applyAlignment="1" applyProtection="1">
      <alignment horizontal="righ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76200</xdr:colOff>
      <xdr:row>25</xdr:row>
      <xdr:rowOff>85725</xdr:rowOff>
    </xdr:from>
    <xdr:to>
      <xdr:col>88</xdr:col>
      <xdr:colOff>104775</xdr:colOff>
      <xdr:row>25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8534400" y="2876550"/>
          <a:ext cx="1295400" cy="0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65</xdr:row>
      <xdr:rowOff>0</xdr:rowOff>
    </xdr:from>
    <xdr:to>
      <xdr:col>8</xdr:col>
      <xdr:colOff>85725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19225" y="8801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65</xdr:row>
      <xdr:rowOff>0</xdr:rowOff>
    </xdr:from>
    <xdr:to>
      <xdr:col>30</xdr:col>
      <xdr:colOff>0</xdr:colOff>
      <xdr:row>68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867025" y="8801100"/>
          <a:ext cx="771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65</xdr:row>
      <xdr:rowOff>0</xdr:rowOff>
    </xdr:from>
    <xdr:to>
      <xdr:col>59</xdr:col>
      <xdr:colOff>0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515100" y="8801100"/>
          <a:ext cx="161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65</xdr:row>
      <xdr:rowOff>9525</xdr:rowOff>
    </xdr:from>
    <xdr:to>
      <xdr:col>63</xdr:col>
      <xdr:colOff>85725</xdr:colOff>
      <xdr:row>68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81850" y="8810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66675</xdr:colOff>
      <xdr:row>65</xdr:row>
      <xdr:rowOff>9525</xdr:rowOff>
    </xdr:from>
    <xdr:to>
      <xdr:col>99</xdr:col>
      <xdr:colOff>66675</xdr:colOff>
      <xdr:row>68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934700" y="8810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66</xdr:row>
      <xdr:rowOff>9525</xdr:rowOff>
    </xdr:from>
    <xdr:to>
      <xdr:col>108</xdr:col>
      <xdr:colOff>0</xdr:colOff>
      <xdr:row>70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1811000" y="896302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53</xdr:row>
      <xdr:rowOff>0</xdr:rowOff>
    </xdr:from>
    <xdr:to>
      <xdr:col>104</xdr:col>
      <xdr:colOff>47625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10050" y="69723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0</xdr:rowOff>
    </xdr:from>
    <xdr:to>
      <xdr:col>104</xdr:col>
      <xdr:colOff>0</xdr:colOff>
      <xdr:row>56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4162425" y="74295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104</xdr:col>
      <xdr:colOff>0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162425" y="758190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9525</xdr:rowOff>
    </xdr:from>
    <xdr:to>
      <xdr:col>18</xdr:col>
      <xdr:colOff>0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47825" y="6524625"/>
          <a:ext cx="733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110</xdr:row>
      <xdr:rowOff>0</xdr:rowOff>
    </xdr:from>
    <xdr:to>
      <xdr:col>24</xdr:col>
      <xdr:colOff>47625</xdr:colOff>
      <xdr:row>110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466975" y="13716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110</xdr:row>
      <xdr:rowOff>0</xdr:rowOff>
    </xdr:from>
    <xdr:to>
      <xdr:col>17</xdr:col>
      <xdr:colOff>104775</xdr:colOff>
      <xdr:row>110</xdr:row>
      <xdr:rowOff>0</xdr:rowOff>
    </xdr:to>
    <xdr:sp>
      <xdr:nvSpPr>
        <xdr:cNvPr id="13" name="Line 13"/>
        <xdr:cNvSpPr>
          <a:spLocks/>
        </xdr:cNvSpPr>
      </xdr:nvSpPr>
      <xdr:spPr>
        <a:xfrm>
          <a:off x="238125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88</xdr:row>
      <xdr:rowOff>0</xdr:rowOff>
    </xdr:from>
    <xdr:to>
      <xdr:col>87</xdr:col>
      <xdr:colOff>0</xdr:colOff>
      <xdr:row>88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9620250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17</xdr:col>
      <xdr:colOff>0</xdr:colOff>
      <xdr:row>110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962150" y="13716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88</xdr:row>
      <xdr:rowOff>0</xdr:rowOff>
    </xdr:from>
    <xdr:to>
      <xdr:col>89</xdr:col>
      <xdr:colOff>0</xdr:colOff>
      <xdr:row>88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9525000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1" name="Line 32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4" name="Line 35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35" name="Line 36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110</xdr:row>
      <xdr:rowOff>0</xdr:rowOff>
    </xdr:from>
    <xdr:to>
      <xdr:col>14</xdr:col>
      <xdr:colOff>104775</xdr:colOff>
      <xdr:row>110</xdr:row>
      <xdr:rowOff>0</xdr:rowOff>
    </xdr:to>
    <xdr:sp>
      <xdr:nvSpPr>
        <xdr:cNvPr id="36" name="Line 37"/>
        <xdr:cNvSpPr>
          <a:spLocks/>
        </xdr:cNvSpPr>
      </xdr:nvSpPr>
      <xdr:spPr>
        <a:xfrm flipV="1">
          <a:off x="2066925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110</xdr:row>
      <xdr:rowOff>0</xdr:rowOff>
    </xdr:from>
    <xdr:to>
      <xdr:col>27</xdr:col>
      <xdr:colOff>104775</xdr:colOff>
      <xdr:row>110</xdr:row>
      <xdr:rowOff>0</xdr:rowOff>
    </xdr:to>
    <xdr:sp>
      <xdr:nvSpPr>
        <xdr:cNvPr id="37" name="Line 38"/>
        <xdr:cNvSpPr>
          <a:spLocks/>
        </xdr:cNvSpPr>
      </xdr:nvSpPr>
      <xdr:spPr>
        <a:xfrm flipV="1">
          <a:off x="3429000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88</xdr:row>
      <xdr:rowOff>0</xdr:rowOff>
    </xdr:from>
    <xdr:to>
      <xdr:col>84</xdr:col>
      <xdr:colOff>0</xdr:colOff>
      <xdr:row>88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9305925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110</xdr:row>
      <xdr:rowOff>0</xdr:rowOff>
    </xdr:from>
    <xdr:to>
      <xdr:col>108</xdr:col>
      <xdr:colOff>66675</xdr:colOff>
      <xdr:row>110</xdr:row>
      <xdr:rowOff>0</xdr:rowOff>
    </xdr:to>
    <xdr:sp>
      <xdr:nvSpPr>
        <xdr:cNvPr id="39" name="Line 41"/>
        <xdr:cNvSpPr>
          <a:spLocks/>
        </xdr:cNvSpPr>
      </xdr:nvSpPr>
      <xdr:spPr>
        <a:xfrm flipV="1">
          <a:off x="11877675" y="13716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65</xdr:row>
      <xdr:rowOff>0</xdr:rowOff>
    </xdr:from>
    <xdr:to>
      <xdr:col>104</xdr:col>
      <xdr:colOff>0</xdr:colOff>
      <xdr:row>65</xdr:row>
      <xdr:rowOff>152400</xdr:rowOff>
    </xdr:to>
    <xdr:sp>
      <xdr:nvSpPr>
        <xdr:cNvPr id="40" name="Line 42"/>
        <xdr:cNvSpPr>
          <a:spLocks/>
        </xdr:cNvSpPr>
      </xdr:nvSpPr>
      <xdr:spPr>
        <a:xfrm flipV="1">
          <a:off x="4162425" y="88011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44" name="Line 46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6" name="Line 48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971675" y="13716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27</xdr:col>
      <xdr:colOff>0</xdr:colOff>
      <xdr:row>110</xdr:row>
      <xdr:rowOff>0</xdr:rowOff>
    </xdr:to>
    <xdr:sp>
      <xdr:nvSpPr>
        <xdr:cNvPr id="48" name="Line 50"/>
        <xdr:cNvSpPr>
          <a:spLocks/>
        </xdr:cNvSpPr>
      </xdr:nvSpPr>
      <xdr:spPr>
        <a:xfrm flipV="1">
          <a:off x="1962150" y="13716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88</xdr:row>
      <xdr:rowOff>0</xdr:rowOff>
    </xdr:from>
    <xdr:to>
      <xdr:col>89</xdr:col>
      <xdr:colOff>0</xdr:colOff>
      <xdr:row>88</xdr:row>
      <xdr:rowOff>0</xdr:rowOff>
    </xdr:to>
    <xdr:sp>
      <xdr:nvSpPr>
        <xdr:cNvPr id="49" name="Line 52"/>
        <xdr:cNvSpPr>
          <a:spLocks/>
        </xdr:cNvSpPr>
      </xdr:nvSpPr>
      <xdr:spPr>
        <a:xfrm flipV="1">
          <a:off x="9525000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0" name="Line 5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1" name="Line 5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2" name="Line 55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3" name="Line 56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4" name="Line 57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110</xdr:row>
      <xdr:rowOff>0</xdr:rowOff>
    </xdr:from>
    <xdr:to>
      <xdr:col>34</xdr:col>
      <xdr:colOff>104775</xdr:colOff>
      <xdr:row>110</xdr:row>
      <xdr:rowOff>0</xdr:rowOff>
    </xdr:to>
    <xdr:sp>
      <xdr:nvSpPr>
        <xdr:cNvPr id="55" name="Line 61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6" name="Line 62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7" name="Line 6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58" name="Line 6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9525</xdr:rowOff>
    </xdr:from>
    <xdr:to>
      <xdr:col>104</xdr:col>
      <xdr:colOff>0</xdr:colOff>
      <xdr:row>36</xdr:row>
      <xdr:rowOff>9525</xdr:rowOff>
    </xdr:to>
    <xdr:sp>
      <xdr:nvSpPr>
        <xdr:cNvPr id="59" name="Line 65"/>
        <xdr:cNvSpPr>
          <a:spLocks/>
        </xdr:cNvSpPr>
      </xdr:nvSpPr>
      <xdr:spPr>
        <a:xfrm flipV="1">
          <a:off x="4162425" y="4238625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104</xdr:col>
      <xdr:colOff>0</xdr:colOff>
      <xdr:row>42</xdr:row>
      <xdr:rowOff>152400</xdr:rowOff>
    </xdr:to>
    <xdr:sp>
      <xdr:nvSpPr>
        <xdr:cNvPr id="60" name="Line 66"/>
        <xdr:cNvSpPr>
          <a:spLocks/>
        </xdr:cNvSpPr>
      </xdr:nvSpPr>
      <xdr:spPr>
        <a:xfrm flipV="1">
          <a:off x="4162425" y="52959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104</xdr:col>
      <xdr:colOff>0</xdr:colOff>
      <xdr:row>46</xdr:row>
      <xdr:rowOff>0</xdr:rowOff>
    </xdr:to>
    <xdr:sp>
      <xdr:nvSpPr>
        <xdr:cNvPr id="61" name="Line 67"/>
        <xdr:cNvSpPr>
          <a:spLocks/>
        </xdr:cNvSpPr>
      </xdr:nvSpPr>
      <xdr:spPr>
        <a:xfrm flipV="1">
          <a:off x="4162425" y="57531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49</xdr:row>
      <xdr:rowOff>0</xdr:rowOff>
    </xdr:from>
    <xdr:to>
      <xdr:col>104</xdr:col>
      <xdr:colOff>0</xdr:colOff>
      <xdr:row>49</xdr:row>
      <xdr:rowOff>152400</xdr:rowOff>
    </xdr:to>
    <xdr:sp>
      <xdr:nvSpPr>
        <xdr:cNvPr id="62" name="Line 68"/>
        <xdr:cNvSpPr>
          <a:spLocks/>
        </xdr:cNvSpPr>
      </xdr:nvSpPr>
      <xdr:spPr>
        <a:xfrm flipV="1">
          <a:off x="4162425" y="63627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3" name="Line 69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64" name="Line 70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5" name="Line 71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66" name="Line 72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7" name="Line 73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110</xdr:row>
      <xdr:rowOff>0</xdr:rowOff>
    </xdr:from>
    <xdr:to>
      <xdr:col>35</xdr:col>
      <xdr:colOff>0</xdr:colOff>
      <xdr:row>110</xdr:row>
      <xdr:rowOff>0</xdr:rowOff>
    </xdr:to>
    <xdr:sp>
      <xdr:nvSpPr>
        <xdr:cNvPr id="68" name="Line 74"/>
        <xdr:cNvSpPr>
          <a:spLocks/>
        </xdr:cNvSpPr>
      </xdr:nvSpPr>
      <xdr:spPr>
        <a:xfrm flipV="1">
          <a:off x="3324225" y="137160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84</xdr:row>
      <xdr:rowOff>85725</xdr:rowOff>
    </xdr:from>
    <xdr:to>
      <xdr:col>16</xdr:col>
      <xdr:colOff>76200</xdr:colOff>
      <xdr:row>84</xdr:row>
      <xdr:rowOff>85725</xdr:rowOff>
    </xdr:to>
    <xdr:sp>
      <xdr:nvSpPr>
        <xdr:cNvPr id="69" name="Line 77"/>
        <xdr:cNvSpPr>
          <a:spLocks/>
        </xdr:cNvSpPr>
      </xdr:nvSpPr>
      <xdr:spPr>
        <a:xfrm flipV="1">
          <a:off x="2238375" y="11058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88</xdr:row>
      <xdr:rowOff>0</xdr:rowOff>
    </xdr:from>
    <xdr:to>
      <xdr:col>89</xdr:col>
      <xdr:colOff>0</xdr:colOff>
      <xdr:row>88</xdr:row>
      <xdr:rowOff>0</xdr:rowOff>
    </xdr:to>
    <xdr:sp>
      <xdr:nvSpPr>
        <xdr:cNvPr id="70" name="Line 82"/>
        <xdr:cNvSpPr>
          <a:spLocks/>
        </xdr:cNvSpPr>
      </xdr:nvSpPr>
      <xdr:spPr>
        <a:xfrm flipV="1">
          <a:off x="9525000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1" name="Line 83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2" name="Line 84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3" name="Line 85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4" name="Line 86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5" name="Line 87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110</xdr:row>
      <xdr:rowOff>0</xdr:rowOff>
    </xdr:from>
    <xdr:to>
      <xdr:col>106</xdr:col>
      <xdr:colOff>0</xdr:colOff>
      <xdr:row>110</xdr:row>
      <xdr:rowOff>0</xdr:rowOff>
    </xdr:to>
    <xdr:sp>
      <xdr:nvSpPr>
        <xdr:cNvPr id="76" name="Line 90"/>
        <xdr:cNvSpPr>
          <a:spLocks/>
        </xdr:cNvSpPr>
      </xdr:nvSpPr>
      <xdr:spPr>
        <a:xfrm flipV="1">
          <a:off x="10972800" y="13716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23</xdr:col>
      <xdr:colOff>104775</xdr:colOff>
      <xdr:row>35</xdr:row>
      <xdr:rowOff>0</xdr:rowOff>
    </xdr:to>
    <xdr:sp>
      <xdr:nvSpPr>
        <xdr:cNvPr id="77" name="Line 93"/>
        <xdr:cNvSpPr>
          <a:spLocks/>
        </xdr:cNvSpPr>
      </xdr:nvSpPr>
      <xdr:spPr>
        <a:xfrm flipV="1">
          <a:off x="2381250" y="3619500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104775</xdr:colOff>
      <xdr:row>42</xdr:row>
      <xdr:rowOff>0</xdr:rowOff>
    </xdr:to>
    <xdr:sp>
      <xdr:nvSpPr>
        <xdr:cNvPr id="78" name="Line 94"/>
        <xdr:cNvSpPr>
          <a:spLocks/>
        </xdr:cNvSpPr>
      </xdr:nvSpPr>
      <xdr:spPr>
        <a:xfrm flipV="1">
          <a:off x="2381250" y="4381500"/>
          <a:ext cx="628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23</xdr:col>
      <xdr:colOff>104775</xdr:colOff>
      <xdr:row>45</xdr:row>
      <xdr:rowOff>0</xdr:rowOff>
    </xdr:to>
    <xdr:sp>
      <xdr:nvSpPr>
        <xdr:cNvPr id="79" name="Line 95"/>
        <xdr:cNvSpPr>
          <a:spLocks/>
        </xdr:cNvSpPr>
      </xdr:nvSpPr>
      <xdr:spPr>
        <a:xfrm flipV="1">
          <a:off x="2381250" y="5448300"/>
          <a:ext cx="628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110</xdr:row>
      <xdr:rowOff>0</xdr:rowOff>
    </xdr:from>
    <xdr:to>
      <xdr:col>0</xdr:col>
      <xdr:colOff>514350</xdr:colOff>
      <xdr:row>110</xdr:row>
      <xdr:rowOff>0</xdr:rowOff>
    </xdr:to>
    <xdr:sp fLocksText="0">
      <xdr:nvSpPr>
        <xdr:cNvPr id="80" name="Text Box 103"/>
        <xdr:cNvSpPr txBox="1">
          <a:spLocks noChangeArrowheads="1"/>
        </xdr:cNvSpPr>
      </xdr:nvSpPr>
      <xdr:spPr>
        <a:xfrm>
          <a:off x="219075" y="137160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9525</xdr:rowOff>
    </xdr:from>
    <xdr:to>
      <xdr:col>20</xdr:col>
      <xdr:colOff>47625</xdr:colOff>
      <xdr:row>19</xdr:row>
      <xdr:rowOff>66675</xdr:rowOff>
    </xdr:to>
    <xdr:sp>
      <xdr:nvSpPr>
        <xdr:cNvPr id="81" name="Oval 104"/>
        <xdr:cNvSpPr>
          <a:spLocks/>
        </xdr:cNvSpPr>
      </xdr:nvSpPr>
      <xdr:spPr>
        <a:xfrm>
          <a:off x="2495550" y="2038350"/>
          <a:ext cx="142875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16</xdr:row>
      <xdr:rowOff>9525</xdr:rowOff>
    </xdr:from>
    <xdr:to>
      <xdr:col>29</xdr:col>
      <xdr:colOff>19050</xdr:colOff>
      <xdr:row>17</xdr:row>
      <xdr:rowOff>66675</xdr:rowOff>
    </xdr:to>
    <xdr:sp>
      <xdr:nvSpPr>
        <xdr:cNvPr id="82" name="Oval 105"/>
        <xdr:cNvSpPr>
          <a:spLocks/>
        </xdr:cNvSpPr>
      </xdr:nvSpPr>
      <xdr:spPr>
        <a:xfrm>
          <a:off x="3429000" y="1847850"/>
          <a:ext cx="123825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19050</xdr:rowOff>
    </xdr:from>
    <xdr:to>
      <xdr:col>120</xdr:col>
      <xdr:colOff>85725</xdr:colOff>
      <xdr:row>60</xdr:row>
      <xdr:rowOff>0</xdr:rowOff>
    </xdr:to>
    <xdr:sp>
      <xdr:nvSpPr>
        <xdr:cNvPr id="83" name="Line 106"/>
        <xdr:cNvSpPr>
          <a:spLocks/>
        </xdr:cNvSpPr>
      </xdr:nvSpPr>
      <xdr:spPr>
        <a:xfrm flipV="1">
          <a:off x="4162425" y="7600950"/>
          <a:ext cx="9010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62</xdr:row>
      <xdr:rowOff>0</xdr:rowOff>
    </xdr:from>
    <xdr:to>
      <xdr:col>104</xdr:col>
      <xdr:colOff>0</xdr:colOff>
      <xdr:row>62</xdr:row>
      <xdr:rowOff>152400</xdr:rowOff>
    </xdr:to>
    <xdr:sp>
      <xdr:nvSpPr>
        <xdr:cNvPr id="84" name="Line 108"/>
        <xdr:cNvSpPr>
          <a:spLocks/>
        </xdr:cNvSpPr>
      </xdr:nvSpPr>
      <xdr:spPr>
        <a:xfrm flipV="1">
          <a:off x="4162425" y="8343900"/>
          <a:ext cx="7229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85" name="Line 110"/>
        <xdr:cNvSpPr>
          <a:spLocks/>
        </xdr:cNvSpPr>
      </xdr:nvSpPr>
      <xdr:spPr>
        <a:xfrm flipV="1">
          <a:off x="1857375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88</xdr:row>
      <xdr:rowOff>0</xdr:rowOff>
    </xdr:from>
    <xdr:to>
      <xdr:col>15</xdr:col>
      <xdr:colOff>0</xdr:colOff>
      <xdr:row>88</xdr:row>
      <xdr:rowOff>0</xdr:rowOff>
    </xdr:to>
    <xdr:sp>
      <xdr:nvSpPr>
        <xdr:cNvPr id="86" name="Line 111"/>
        <xdr:cNvSpPr>
          <a:spLocks/>
        </xdr:cNvSpPr>
      </xdr:nvSpPr>
      <xdr:spPr>
        <a:xfrm flipV="1">
          <a:off x="1762125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7" name="Line 112"/>
        <xdr:cNvSpPr>
          <a:spLocks/>
        </xdr:cNvSpPr>
      </xdr:nvSpPr>
      <xdr:spPr>
        <a:xfrm flipV="1">
          <a:off x="1543050" y="114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88</xdr:row>
      <xdr:rowOff>0</xdr:rowOff>
    </xdr:from>
    <xdr:to>
      <xdr:col>15</xdr:col>
      <xdr:colOff>0</xdr:colOff>
      <xdr:row>88</xdr:row>
      <xdr:rowOff>0</xdr:rowOff>
    </xdr:to>
    <xdr:sp>
      <xdr:nvSpPr>
        <xdr:cNvPr id="88" name="Line 113"/>
        <xdr:cNvSpPr>
          <a:spLocks/>
        </xdr:cNvSpPr>
      </xdr:nvSpPr>
      <xdr:spPr>
        <a:xfrm flipV="1">
          <a:off x="1762125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88</xdr:row>
      <xdr:rowOff>0</xdr:rowOff>
    </xdr:from>
    <xdr:to>
      <xdr:col>14</xdr:col>
      <xdr:colOff>104775</xdr:colOff>
      <xdr:row>88</xdr:row>
      <xdr:rowOff>0</xdr:rowOff>
    </xdr:to>
    <xdr:sp>
      <xdr:nvSpPr>
        <xdr:cNvPr id="89" name="Line 114"/>
        <xdr:cNvSpPr>
          <a:spLocks/>
        </xdr:cNvSpPr>
      </xdr:nvSpPr>
      <xdr:spPr>
        <a:xfrm flipV="1">
          <a:off x="1762125" y="11430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0</xdr:rowOff>
    </xdr:from>
    <xdr:to>
      <xdr:col>21</xdr:col>
      <xdr:colOff>47625</xdr:colOff>
      <xdr:row>4</xdr:row>
      <xdr:rowOff>66675</xdr:rowOff>
    </xdr:to>
    <xdr:sp>
      <xdr:nvSpPr>
        <xdr:cNvPr id="90" name="Rectangle 277"/>
        <xdr:cNvSpPr>
          <a:spLocks/>
        </xdr:cNvSpPr>
      </xdr:nvSpPr>
      <xdr:spPr>
        <a:xfrm>
          <a:off x="2190750" y="504825"/>
          <a:ext cx="5524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13</xdr:col>
      <xdr:colOff>0</xdr:colOff>
      <xdr:row>91</xdr:row>
      <xdr:rowOff>0</xdr:rowOff>
    </xdr:to>
    <xdr:sp>
      <xdr:nvSpPr>
        <xdr:cNvPr id="91" name="Line 573"/>
        <xdr:cNvSpPr>
          <a:spLocks/>
        </xdr:cNvSpPr>
      </xdr:nvSpPr>
      <xdr:spPr>
        <a:xfrm flipV="1">
          <a:off x="1857375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15</xdr:col>
      <xdr:colOff>0</xdr:colOff>
      <xdr:row>91</xdr:row>
      <xdr:rowOff>0</xdr:rowOff>
    </xdr:to>
    <xdr:sp>
      <xdr:nvSpPr>
        <xdr:cNvPr id="92" name="Line 574"/>
        <xdr:cNvSpPr>
          <a:spLocks/>
        </xdr:cNvSpPr>
      </xdr:nvSpPr>
      <xdr:spPr>
        <a:xfrm flipV="1">
          <a:off x="1762125" y="11772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>
      <xdr:nvSpPr>
        <xdr:cNvPr id="93" name="Line 575"/>
        <xdr:cNvSpPr>
          <a:spLocks/>
        </xdr:cNvSpPr>
      </xdr:nvSpPr>
      <xdr:spPr>
        <a:xfrm flipV="1">
          <a:off x="1543050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15</xdr:col>
      <xdr:colOff>0</xdr:colOff>
      <xdr:row>91</xdr:row>
      <xdr:rowOff>0</xdr:rowOff>
    </xdr:to>
    <xdr:sp>
      <xdr:nvSpPr>
        <xdr:cNvPr id="94" name="Line 576"/>
        <xdr:cNvSpPr>
          <a:spLocks/>
        </xdr:cNvSpPr>
      </xdr:nvSpPr>
      <xdr:spPr>
        <a:xfrm flipV="1">
          <a:off x="1762125" y="11772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14</xdr:col>
      <xdr:colOff>104775</xdr:colOff>
      <xdr:row>91</xdr:row>
      <xdr:rowOff>0</xdr:rowOff>
    </xdr:to>
    <xdr:sp>
      <xdr:nvSpPr>
        <xdr:cNvPr id="95" name="Line 577"/>
        <xdr:cNvSpPr>
          <a:spLocks/>
        </xdr:cNvSpPr>
      </xdr:nvSpPr>
      <xdr:spPr>
        <a:xfrm flipV="1">
          <a:off x="1762125" y="11772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15</xdr:col>
      <xdr:colOff>0</xdr:colOff>
      <xdr:row>91</xdr:row>
      <xdr:rowOff>0</xdr:rowOff>
    </xdr:to>
    <xdr:sp>
      <xdr:nvSpPr>
        <xdr:cNvPr id="96" name="Line 578"/>
        <xdr:cNvSpPr>
          <a:spLocks/>
        </xdr:cNvSpPr>
      </xdr:nvSpPr>
      <xdr:spPr>
        <a:xfrm flipV="1">
          <a:off x="1752600" y="11772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76200</xdr:colOff>
      <xdr:row>0</xdr:row>
      <xdr:rowOff>0</xdr:rowOff>
    </xdr:from>
    <xdr:to>
      <xdr:col>87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786050" y="0"/>
          <a:ext cx="6429375" cy="0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2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972925" y="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062287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0</xdr:row>
      <xdr:rowOff>0</xdr:rowOff>
    </xdr:from>
    <xdr:to>
      <xdr:col>62</xdr:col>
      <xdr:colOff>85725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386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66675</xdr:colOff>
      <xdr:row>0</xdr:row>
      <xdr:rowOff>0</xdr:rowOff>
    </xdr:from>
    <xdr:to>
      <xdr:col>98</xdr:col>
      <xdr:colOff>66675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77786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0</xdr:row>
      <xdr:rowOff>0</xdr:rowOff>
    </xdr:from>
    <xdr:to>
      <xdr:col>103</xdr:col>
      <xdr:colOff>47625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8888075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038850" y="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0</xdr:row>
      <xdr:rowOff>0</xdr:rowOff>
    </xdr:from>
    <xdr:to>
      <xdr:col>103</xdr:col>
      <xdr:colOff>47625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8888075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772650" y="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772650" y="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22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772650" y="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47625</xdr:colOff>
      <xdr:row>0</xdr:row>
      <xdr:rowOff>0</xdr:rowOff>
    </xdr:to>
    <xdr:sp>
      <xdr:nvSpPr>
        <xdr:cNvPr id="20" name="Oval 20"/>
        <xdr:cNvSpPr>
          <a:spLocks/>
        </xdr:cNvSpPr>
      </xdr:nvSpPr>
      <xdr:spPr>
        <a:xfrm>
          <a:off x="10315575" y="0"/>
          <a:ext cx="571500" cy="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14678025" y="0"/>
          <a:ext cx="981075" cy="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8840450" y="0"/>
          <a:ext cx="3680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465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460533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 flipV="1">
          <a:off x="4497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460533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</xdr:colOff>
      <xdr:row>0</xdr:row>
      <xdr:rowOff>0</xdr:rowOff>
    </xdr:from>
    <xdr:to>
      <xdr:col>87</xdr:col>
      <xdr:colOff>104775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460533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460438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 flipV="1">
          <a:off x="710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65817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 flipV="1"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658177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65817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 flipV="1">
          <a:off x="65722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83</xdr:row>
      <xdr:rowOff>0</xdr:rowOff>
    </xdr:from>
    <xdr:to>
      <xdr:col>13</xdr:col>
      <xdr:colOff>0</xdr:colOff>
      <xdr:row>83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800100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6067425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108</xdr:row>
      <xdr:rowOff>85725</xdr:rowOff>
    </xdr:from>
    <xdr:to>
      <xdr:col>16</xdr:col>
      <xdr:colOff>76200</xdr:colOff>
      <xdr:row>108</xdr:row>
      <xdr:rowOff>85725</xdr:rowOff>
    </xdr:to>
    <xdr:sp>
      <xdr:nvSpPr>
        <xdr:cNvPr id="3" name="Line 18"/>
        <xdr:cNvSpPr>
          <a:spLocks/>
        </xdr:cNvSpPr>
      </xdr:nvSpPr>
      <xdr:spPr>
        <a:xfrm flipV="1">
          <a:off x="8772525" y="16059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112</xdr:row>
      <xdr:rowOff>0</xdr:rowOff>
    </xdr:from>
    <xdr:to>
      <xdr:col>13</xdr:col>
      <xdr:colOff>0</xdr:colOff>
      <xdr:row>112</xdr:row>
      <xdr:rowOff>0</xdr:rowOff>
    </xdr:to>
    <xdr:sp>
      <xdr:nvSpPr>
        <xdr:cNvPr id="4" name="Line 19"/>
        <xdr:cNvSpPr>
          <a:spLocks/>
        </xdr:cNvSpPr>
      </xdr:nvSpPr>
      <xdr:spPr>
        <a:xfrm flipV="1">
          <a:off x="8001000" y="1654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112</xdr:row>
      <xdr:rowOff>0</xdr:rowOff>
    </xdr:from>
    <xdr:to>
      <xdr:col>15</xdr:col>
      <xdr:colOff>0</xdr:colOff>
      <xdr:row>112</xdr:row>
      <xdr:rowOff>0</xdr:rowOff>
    </xdr:to>
    <xdr:sp>
      <xdr:nvSpPr>
        <xdr:cNvPr id="5" name="Line 20"/>
        <xdr:cNvSpPr>
          <a:spLocks/>
        </xdr:cNvSpPr>
      </xdr:nvSpPr>
      <xdr:spPr>
        <a:xfrm flipV="1">
          <a:off x="7153275" y="16544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112</xdr:row>
      <xdr:rowOff>0</xdr:rowOff>
    </xdr:to>
    <xdr:sp>
      <xdr:nvSpPr>
        <xdr:cNvPr id="6" name="Line 21"/>
        <xdr:cNvSpPr>
          <a:spLocks/>
        </xdr:cNvSpPr>
      </xdr:nvSpPr>
      <xdr:spPr>
        <a:xfrm flipV="1">
          <a:off x="6067425" y="1654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112</xdr:row>
      <xdr:rowOff>0</xdr:rowOff>
    </xdr:from>
    <xdr:to>
      <xdr:col>15</xdr:col>
      <xdr:colOff>0</xdr:colOff>
      <xdr:row>112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7153275" y="16544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112</xdr:row>
      <xdr:rowOff>0</xdr:rowOff>
    </xdr:from>
    <xdr:to>
      <xdr:col>14</xdr:col>
      <xdr:colOff>104775</xdr:colOff>
      <xdr:row>112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7153275" y="16544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15</xdr:col>
      <xdr:colOff>0</xdr:colOff>
      <xdr:row>112</xdr:row>
      <xdr:rowOff>0</xdr:rowOff>
    </xdr:to>
    <xdr:sp>
      <xdr:nvSpPr>
        <xdr:cNvPr id="9" name="Line 24"/>
        <xdr:cNvSpPr>
          <a:spLocks/>
        </xdr:cNvSpPr>
      </xdr:nvSpPr>
      <xdr:spPr>
        <a:xfrm flipV="1">
          <a:off x="7143750" y="16544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76200</xdr:colOff>
      <xdr:row>0</xdr:row>
      <xdr:rowOff>0</xdr:rowOff>
    </xdr:from>
    <xdr:to>
      <xdr:col>88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896475" y="0"/>
          <a:ext cx="2057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8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20040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5152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0</xdr:row>
      <xdr:rowOff>0</xdr:rowOff>
    </xdr:from>
    <xdr:to>
      <xdr:col>63</xdr:col>
      <xdr:colOff>85725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66675</xdr:colOff>
      <xdr:row>0</xdr:row>
      <xdr:rowOff>0</xdr:rowOff>
    </xdr:from>
    <xdr:to>
      <xdr:col>99</xdr:col>
      <xdr:colOff>66675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58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304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104</xdr:col>
      <xdr:colOff>47625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791075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771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24</xdr:col>
      <xdr:colOff>47625</xdr:colOff>
      <xdr:row>8</xdr:row>
      <xdr:rowOff>142875</xdr:rowOff>
    </xdr:to>
    <xdr:sp>
      <xdr:nvSpPr>
        <xdr:cNvPr id="12" name="Line 12"/>
        <xdr:cNvSpPr>
          <a:spLocks/>
        </xdr:cNvSpPr>
      </xdr:nvSpPr>
      <xdr:spPr>
        <a:xfrm flipH="1">
          <a:off x="2724150" y="1171575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8</xdr:row>
      <xdr:rowOff>114300</xdr:rowOff>
    </xdr:from>
    <xdr:to>
      <xdr:col>17</xdr:col>
      <xdr:colOff>123825</xdr:colOff>
      <xdr:row>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628900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7</xdr:row>
      <xdr:rowOff>0</xdr:rowOff>
    </xdr:from>
    <xdr:to>
      <xdr:col>87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1725275" y="1343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0</xdr:rowOff>
    </xdr:from>
    <xdr:to>
      <xdr:col>35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752850" y="89725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35</xdr:col>
      <xdr:colOff>0</xdr:colOff>
      <xdr:row>65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752850" y="94297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65</xdr:row>
      <xdr:rowOff>0</xdr:rowOff>
    </xdr:from>
    <xdr:to>
      <xdr:col>35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752850" y="9886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68</xdr:row>
      <xdr:rowOff>0</xdr:rowOff>
    </xdr:from>
    <xdr:to>
      <xdr:col>35</xdr:col>
      <xdr:colOff>0</xdr:colOff>
      <xdr:row>71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752850" y="103441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71</xdr:row>
      <xdr:rowOff>0</xdr:rowOff>
    </xdr:from>
    <xdr:to>
      <xdr:col>35</xdr:col>
      <xdr:colOff>0</xdr:colOff>
      <xdr:row>74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752850" y="108013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74</xdr:row>
      <xdr:rowOff>0</xdr:rowOff>
    </xdr:from>
    <xdr:to>
      <xdr:col>35</xdr:col>
      <xdr:colOff>0</xdr:colOff>
      <xdr:row>77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752850" y="112585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0</xdr:rowOff>
    </xdr:from>
    <xdr:to>
      <xdr:col>17</xdr:col>
      <xdr:colOff>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143125" y="11258550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74</xdr:row>
      <xdr:rowOff>0</xdr:rowOff>
    </xdr:from>
    <xdr:to>
      <xdr:col>89</xdr:col>
      <xdr:colOff>0</xdr:colOff>
      <xdr:row>76</xdr:row>
      <xdr:rowOff>152400</xdr:rowOff>
    </xdr:to>
    <xdr:sp>
      <xdr:nvSpPr>
        <xdr:cNvPr id="30" name="Line 30"/>
        <xdr:cNvSpPr>
          <a:spLocks/>
        </xdr:cNvSpPr>
      </xdr:nvSpPr>
      <xdr:spPr>
        <a:xfrm flipV="1">
          <a:off x="4743450" y="11258550"/>
          <a:ext cx="753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76</xdr:row>
      <xdr:rowOff>152400</xdr:rowOff>
    </xdr:from>
    <xdr:to>
      <xdr:col>89</xdr:col>
      <xdr:colOff>0</xdr:colOff>
      <xdr:row>77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1610975" y="11715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77</xdr:row>
      <xdr:rowOff>0</xdr:rowOff>
    </xdr:from>
    <xdr:to>
      <xdr:col>14</xdr:col>
      <xdr:colOff>123825</xdr:colOff>
      <xdr:row>79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266950" y="11715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77</xdr:row>
      <xdr:rowOff>0</xdr:rowOff>
    </xdr:from>
    <xdr:to>
      <xdr:col>27</xdr:col>
      <xdr:colOff>123825</xdr:colOff>
      <xdr:row>79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3876675" y="11715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74</xdr:row>
      <xdr:rowOff>9525</xdr:rowOff>
    </xdr:from>
    <xdr:to>
      <xdr:col>58</xdr:col>
      <xdr:colOff>9525</xdr:colOff>
      <xdr:row>79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6848475" y="11268075"/>
          <a:ext cx="752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73</xdr:row>
      <xdr:rowOff>133350</xdr:rowOff>
    </xdr:from>
    <xdr:to>
      <xdr:col>84</xdr:col>
      <xdr:colOff>0</xdr:colOff>
      <xdr:row>79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0820400" y="11239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77</xdr:row>
      <xdr:rowOff>0</xdr:rowOff>
    </xdr:from>
    <xdr:to>
      <xdr:col>108</xdr:col>
      <xdr:colOff>66675</xdr:colOff>
      <xdr:row>79</xdr:row>
      <xdr:rowOff>9525</xdr:rowOff>
    </xdr:to>
    <xdr:sp>
      <xdr:nvSpPr>
        <xdr:cNvPr id="41" name="Line 41"/>
        <xdr:cNvSpPr>
          <a:spLocks/>
        </xdr:cNvSpPr>
      </xdr:nvSpPr>
      <xdr:spPr>
        <a:xfrm flipV="1">
          <a:off x="14697075" y="11715750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35</xdr:col>
      <xdr:colOff>0</xdr:colOff>
      <xdr:row>77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3752850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152650" y="1171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77</xdr:row>
      <xdr:rowOff>0</xdr:rowOff>
    </xdr:from>
    <xdr:to>
      <xdr:col>89</xdr:col>
      <xdr:colOff>0</xdr:colOff>
      <xdr:row>77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1610975" y="11715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9525</xdr:colOff>
      <xdr:row>77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152650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27</xdr:col>
      <xdr:colOff>0</xdr:colOff>
      <xdr:row>77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43125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77</xdr:row>
      <xdr:rowOff>0</xdr:rowOff>
    </xdr:from>
    <xdr:to>
      <xdr:col>27</xdr:col>
      <xdr:colOff>9525</xdr:colOff>
      <xdr:row>77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152650" y="11715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77</xdr:row>
      <xdr:rowOff>0</xdr:rowOff>
    </xdr:from>
    <xdr:to>
      <xdr:col>34</xdr:col>
      <xdr:colOff>114300</xdr:colOff>
      <xdr:row>77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3743325" y="11715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77</xdr:row>
      <xdr:rowOff>0</xdr:rowOff>
    </xdr:from>
    <xdr:to>
      <xdr:col>106</xdr:col>
      <xdr:colOff>0</xdr:colOff>
      <xdr:row>77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3639800" y="1171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104</xdr:col>
      <xdr:colOff>47625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4791075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4743450" y="0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35</xdr:col>
      <xdr:colOff>0</xdr:colOff>
      <xdr:row>17</xdr:row>
      <xdr:rowOff>0</xdr:rowOff>
    </xdr:to>
    <xdr:sp>
      <xdr:nvSpPr>
        <xdr:cNvPr id="67" name="Line 69"/>
        <xdr:cNvSpPr>
          <a:spLocks/>
        </xdr:cNvSpPr>
      </xdr:nvSpPr>
      <xdr:spPr>
        <a:xfrm flipV="1">
          <a:off x="3752850" y="21145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17</xdr:row>
      <xdr:rowOff>0</xdr:rowOff>
    </xdr:from>
    <xdr:to>
      <xdr:col>106</xdr:col>
      <xdr:colOff>0</xdr:colOff>
      <xdr:row>20</xdr:row>
      <xdr:rowOff>0</xdr:rowOff>
    </xdr:to>
    <xdr:sp>
      <xdr:nvSpPr>
        <xdr:cNvPr id="68" name="Line 70"/>
        <xdr:cNvSpPr>
          <a:spLocks/>
        </xdr:cNvSpPr>
      </xdr:nvSpPr>
      <xdr:spPr>
        <a:xfrm flipV="1">
          <a:off x="13639800" y="25717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35</xdr:col>
      <xdr:colOff>0</xdr:colOff>
      <xdr:row>23</xdr:row>
      <xdr:rowOff>0</xdr:rowOff>
    </xdr:to>
    <xdr:sp>
      <xdr:nvSpPr>
        <xdr:cNvPr id="69" name="Line 71"/>
        <xdr:cNvSpPr>
          <a:spLocks/>
        </xdr:cNvSpPr>
      </xdr:nvSpPr>
      <xdr:spPr>
        <a:xfrm flipV="1">
          <a:off x="3752850" y="3028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26</xdr:row>
      <xdr:rowOff>0</xdr:rowOff>
    </xdr:from>
    <xdr:to>
      <xdr:col>106</xdr:col>
      <xdr:colOff>0</xdr:colOff>
      <xdr:row>29</xdr:row>
      <xdr:rowOff>0</xdr:rowOff>
    </xdr:to>
    <xdr:sp>
      <xdr:nvSpPr>
        <xdr:cNvPr id="70" name="Line 72"/>
        <xdr:cNvSpPr>
          <a:spLocks/>
        </xdr:cNvSpPr>
      </xdr:nvSpPr>
      <xdr:spPr>
        <a:xfrm flipV="1">
          <a:off x="13639800" y="39433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35</xdr:col>
      <xdr:colOff>0</xdr:colOff>
      <xdr:row>38</xdr:row>
      <xdr:rowOff>0</xdr:rowOff>
    </xdr:to>
    <xdr:sp>
      <xdr:nvSpPr>
        <xdr:cNvPr id="71" name="Line 73"/>
        <xdr:cNvSpPr>
          <a:spLocks/>
        </xdr:cNvSpPr>
      </xdr:nvSpPr>
      <xdr:spPr>
        <a:xfrm flipV="1">
          <a:off x="3752850" y="5314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35</xdr:col>
      <xdr:colOff>0</xdr:colOff>
      <xdr:row>44</xdr:row>
      <xdr:rowOff>0</xdr:rowOff>
    </xdr:to>
    <xdr:sp>
      <xdr:nvSpPr>
        <xdr:cNvPr id="72" name="Line 74"/>
        <xdr:cNvSpPr>
          <a:spLocks/>
        </xdr:cNvSpPr>
      </xdr:nvSpPr>
      <xdr:spPr>
        <a:xfrm flipV="1">
          <a:off x="3752850" y="62293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35</xdr:col>
      <xdr:colOff>0</xdr:colOff>
      <xdr:row>50</xdr:row>
      <xdr:rowOff>0</xdr:rowOff>
    </xdr:to>
    <xdr:sp>
      <xdr:nvSpPr>
        <xdr:cNvPr id="73" name="Line 75"/>
        <xdr:cNvSpPr>
          <a:spLocks/>
        </xdr:cNvSpPr>
      </xdr:nvSpPr>
      <xdr:spPr>
        <a:xfrm flipV="1">
          <a:off x="3752850" y="76009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50</xdr:row>
      <xdr:rowOff>0</xdr:rowOff>
    </xdr:from>
    <xdr:to>
      <xdr:col>37</xdr:col>
      <xdr:colOff>95250</xdr:colOff>
      <xdr:row>50</xdr:row>
      <xdr:rowOff>0</xdr:rowOff>
    </xdr:to>
    <xdr:sp>
      <xdr:nvSpPr>
        <xdr:cNvPr id="74" name="Line 76"/>
        <xdr:cNvSpPr>
          <a:spLocks/>
        </xdr:cNvSpPr>
      </xdr:nvSpPr>
      <xdr:spPr>
        <a:xfrm flipV="1">
          <a:off x="4095750" y="76009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27</xdr:col>
      <xdr:colOff>0</xdr:colOff>
      <xdr:row>50</xdr:row>
      <xdr:rowOff>0</xdr:rowOff>
    </xdr:to>
    <xdr:sp>
      <xdr:nvSpPr>
        <xdr:cNvPr id="75" name="Line 77"/>
        <xdr:cNvSpPr>
          <a:spLocks/>
        </xdr:cNvSpPr>
      </xdr:nvSpPr>
      <xdr:spPr>
        <a:xfrm flipV="1">
          <a:off x="2143125" y="71437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6" name="Line 78"/>
        <xdr:cNvSpPr>
          <a:spLocks/>
        </xdr:cNvSpPr>
      </xdr:nvSpPr>
      <xdr:spPr>
        <a:xfrm flipV="1">
          <a:off x="2152650" y="7600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7" name="Line 79"/>
        <xdr:cNvSpPr>
          <a:spLocks/>
        </xdr:cNvSpPr>
      </xdr:nvSpPr>
      <xdr:spPr>
        <a:xfrm flipV="1">
          <a:off x="2152650" y="7600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8" name="Line 80"/>
        <xdr:cNvSpPr>
          <a:spLocks/>
        </xdr:cNvSpPr>
      </xdr:nvSpPr>
      <xdr:spPr>
        <a:xfrm flipV="1">
          <a:off x="2143125" y="76009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79" name="Line 81"/>
        <xdr:cNvSpPr>
          <a:spLocks/>
        </xdr:cNvSpPr>
      </xdr:nvSpPr>
      <xdr:spPr>
        <a:xfrm flipV="1">
          <a:off x="2143125" y="76009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23</xdr:row>
      <xdr:rowOff>0</xdr:rowOff>
    </xdr:from>
    <xdr:to>
      <xdr:col>88</xdr:col>
      <xdr:colOff>419100</xdr:colOff>
      <xdr:row>59</xdr:row>
      <xdr:rowOff>0</xdr:rowOff>
    </xdr:to>
    <xdr:sp>
      <xdr:nvSpPr>
        <xdr:cNvPr id="80" name="Line 82"/>
        <xdr:cNvSpPr>
          <a:spLocks/>
        </xdr:cNvSpPr>
      </xdr:nvSpPr>
      <xdr:spPr>
        <a:xfrm flipV="1">
          <a:off x="11610975" y="3486150"/>
          <a:ext cx="657225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47</xdr:row>
      <xdr:rowOff>0</xdr:rowOff>
    </xdr:from>
    <xdr:to>
      <xdr:col>106</xdr:col>
      <xdr:colOff>0</xdr:colOff>
      <xdr:row>50</xdr:row>
      <xdr:rowOff>0</xdr:rowOff>
    </xdr:to>
    <xdr:sp>
      <xdr:nvSpPr>
        <xdr:cNvPr id="81" name="Line 83"/>
        <xdr:cNvSpPr>
          <a:spLocks/>
        </xdr:cNvSpPr>
      </xdr:nvSpPr>
      <xdr:spPr>
        <a:xfrm flipV="1">
          <a:off x="13639800" y="71437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2" name="Line 84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3" name="Line 85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4" name="Line 86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50</xdr:row>
      <xdr:rowOff>0</xdr:rowOff>
    </xdr:to>
    <xdr:sp>
      <xdr:nvSpPr>
        <xdr:cNvPr id="85" name="Line 87"/>
        <xdr:cNvSpPr>
          <a:spLocks/>
        </xdr:cNvSpPr>
      </xdr:nvSpPr>
      <xdr:spPr>
        <a:xfrm flipV="1">
          <a:off x="13639800" y="7600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27</xdr:col>
      <xdr:colOff>9525</xdr:colOff>
      <xdr:row>38</xdr:row>
      <xdr:rowOff>0</xdr:rowOff>
    </xdr:to>
    <xdr:sp>
      <xdr:nvSpPr>
        <xdr:cNvPr id="86" name="Line 88"/>
        <xdr:cNvSpPr>
          <a:spLocks/>
        </xdr:cNvSpPr>
      </xdr:nvSpPr>
      <xdr:spPr>
        <a:xfrm flipV="1">
          <a:off x="2152650" y="53149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27</xdr:col>
      <xdr:colOff>0</xdr:colOff>
      <xdr:row>44</xdr:row>
      <xdr:rowOff>0</xdr:rowOff>
    </xdr:to>
    <xdr:sp>
      <xdr:nvSpPr>
        <xdr:cNvPr id="87" name="Line 89"/>
        <xdr:cNvSpPr>
          <a:spLocks/>
        </xdr:cNvSpPr>
      </xdr:nvSpPr>
      <xdr:spPr>
        <a:xfrm flipV="1">
          <a:off x="2143125" y="62293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35</xdr:row>
      <xdr:rowOff>0</xdr:rowOff>
    </xdr:from>
    <xdr:to>
      <xdr:col>106</xdr:col>
      <xdr:colOff>0</xdr:colOff>
      <xdr:row>38</xdr:row>
      <xdr:rowOff>0</xdr:rowOff>
    </xdr:to>
    <xdr:sp>
      <xdr:nvSpPr>
        <xdr:cNvPr id="88" name="Line 90"/>
        <xdr:cNvSpPr>
          <a:spLocks/>
        </xdr:cNvSpPr>
      </xdr:nvSpPr>
      <xdr:spPr>
        <a:xfrm flipV="1">
          <a:off x="13639800" y="53149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41</xdr:row>
      <xdr:rowOff>0</xdr:rowOff>
    </xdr:from>
    <xdr:to>
      <xdr:col>106</xdr:col>
      <xdr:colOff>0</xdr:colOff>
      <xdr:row>44</xdr:row>
      <xdr:rowOff>0</xdr:rowOff>
    </xdr:to>
    <xdr:sp>
      <xdr:nvSpPr>
        <xdr:cNvPr id="89" name="Line 91"/>
        <xdr:cNvSpPr>
          <a:spLocks/>
        </xdr:cNvSpPr>
      </xdr:nvSpPr>
      <xdr:spPr>
        <a:xfrm flipV="1">
          <a:off x="13639800" y="62293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56</xdr:row>
      <xdr:rowOff>0</xdr:rowOff>
    </xdr:from>
    <xdr:to>
      <xdr:col>106</xdr:col>
      <xdr:colOff>0</xdr:colOff>
      <xdr:row>59</xdr:row>
      <xdr:rowOff>0</xdr:rowOff>
    </xdr:to>
    <xdr:sp>
      <xdr:nvSpPr>
        <xdr:cNvPr id="90" name="Line 92"/>
        <xdr:cNvSpPr>
          <a:spLocks/>
        </xdr:cNvSpPr>
      </xdr:nvSpPr>
      <xdr:spPr>
        <a:xfrm flipV="1">
          <a:off x="13639800" y="85153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91" name="Line 93"/>
        <xdr:cNvSpPr>
          <a:spLocks/>
        </xdr:cNvSpPr>
      </xdr:nvSpPr>
      <xdr:spPr>
        <a:xfrm flipV="1">
          <a:off x="26384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92" name="Line 94"/>
        <xdr:cNvSpPr>
          <a:spLocks/>
        </xdr:cNvSpPr>
      </xdr:nvSpPr>
      <xdr:spPr>
        <a:xfrm flipV="1">
          <a:off x="26384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93" name="Line 95"/>
        <xdr:cNvSpPr>
          <a:spLocks/>
        </xdr:cNvSpPr>
      </xdr:nvSpPr>
      <xdr:spPr>
        <a:xfrm flipV="1">
          <a:off x="26384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14</xdr:row>
      <xdr:rowOff>0</xdr:rowOff>
    </xdr:from>
    <xdr:to>
      <xdr:col>89</xdr:col>
      <xdr:colOff>0</xdr:colOff>
      <xdr:row>22</xdr:row>
      <xdr:rowOff>133350</xdr:rowOff>
    </xdr:to>
    <xdr:sp>
      <xdr:nvSpPr>
        <xdr:cNvPr id="94" name="Line 96"/>
        <xdr:cNvSpPr>
          <a:spLocks/>
        </xdr:cNvSpPr>
      </xdr:nvSpPr>
      <xdr:spPr>
        <a:xfrm flipV="1">
          <a:off x="11601450" y="2114550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50</xdr:row>
      <xdr:rowOff>0</xdr:rowOff>
    </xdr:from>
    <xdr:to>
      <xdr:col>27</xdr:col>
      <xdr:colOff>9525</xdr:colOff>
      <xdr:row>53</xdr:row>
      <xdr:rowOff>0</xdr:rowOff>
    </xdr:to>
    <xdr:sp>
      <xdr:nvSpPr>
        <xdr:cNvPr id="95" name="Line 97"/>
        <xdr:cNvSpPr>
          <a:spLocks/>
        </xdr:cNvSpPr>
      </xdr:nvSpPr>
      <xdr:spPr>
        <a:xfrm flipV="1">
          <a:off x="2152650" y="76009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50</xdr:row>
      <xdr:rowOff>0</xdr:rowOff>
    </xdr:from>
    <xdr:to>
      <xdr:col>34</xdr:col>
      <xdr:colOff>114300</xdr:colOff>
      <xdr:row>53</xdr:row>
      <xdr:rowOff>0</xdr:rowOff>
    </xdr:to>
    <xdr:sp>
      <xdr:nvSpPr>
        <xdr:cNvPr id="96" name="Line 98"/>
        <xdr:cNvSpPr>
          <a:spLocks/>
        </xdr:cNvSpPr>
      </xdr:nvSpPr>
      <xdr:spPr>
        <a:xfrm flipV="1">
          <a:off x="3743325" y="76009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50</xdr:row>
      <xdr:rowOff>0</xdr:rowOff>
    </xdr:from>
    <xdr:to>
      <xdr:col>106</xdr:col>
      <xdr:colOff>0</xdr:colOff>
      <xdr:row>53</xdr:row>
      <xdr:rowOff>0</xdr:rowOff>
    </xdr:to>
    <xdr:sp>
      <xdr:nvSpPr>
        <xdr:cNvPr id="97" name="Line 99"/>
        <xdr:cNvSpPr>
          <a:spLocks/>
        </xdr:cNvSpPr>
      </xdr:nvSpPr>
      <xdr:spPr>
        <a:xfrm flipV="1">
          <a:off x="13639800" y="76009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27</xdr:col>
      <xdr:colOff>0</xdr:colOff>
      <xdr:row>59</xdr:row>
      <xdr:rowOff>0</xdr:rowOff>
    </xdr:to>
    <xdr:sp>
      <xdr:nvSpPr>
        <xdr:cNvPr id="98" name="Line 100"/>
        <xdr:cNvSpPr>
          <a:spLocks/>
        </xdr:cNvSpPr>
      </xdr:nvSpPr>
      <xdr:spPr>
        <a:xfrm flipV="1">
          <a:off x="2143125" y="85153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0</xdr:rowOff>
    </xdr:from>
    <xdr:to>
      <xdr:col>35</xdr:col>
      <xdr:colOff>0</xdr:colOff>
      <xdr:row>59</xdr:row>
      <xdr:rowOff>0</xdr:rowOff>
    </xdr:to>
    <xdr:sp>
      <xdr:nvSpPr>
        <xdr:cNvPr id="99" name="Line 101"/>
        <xdr:cNvSpPr>
          <a:spLocks/>
        </xdr:cNvSpPr>
      </xdr:nvSpPr>
      <xdr:spPr>
        <a:xfrm flipV="1">
          <a:off x="3752850" y="85153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123825</xdr:rowOff>
    </xdr:from>
    <xdr:to>
      <xdr:col>0</xdr:col>
      <xdr:colOff>514350</xdr:colOff>
      <xdr:row>29</xdr:row>
      <xdr:rowOff>142875</xdr:rowOff>
    </xdr:to>
    <xdr:sp fLocksText="0">
      <xdr:nvSpPr>
        <xdr:cNvPr id="100" name="Text Box 102"/>
        <xdr:cNvSpPr txBox="1">
          <a:spLocks noChangeArrowheads="1"/>
        </xdr:cNvSpPr>
      </xdr:nvSpPr>
      <xdr:spPr>
        <a:xfrm>
          <a:off x="219075" y="3457575"/>
          <a:ext cx="2952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0</xdr:rowOff>
    </xdr:from>
    <xdr:to>
      <xdr:col>27</xdr:col>
      <xdr:colOff>9525</xdr:colOff>
      <xdr:row>26</xdr:row>
      <xdr:rowOff>0</xdr:rowOff>
    </xdr:to>
    <xdr:sp>
      <xdr:nvSpPr>
        <xdr:cNvPr id="101" name="Line 110"/>
        <xdr:cNvSpPr>
          <a:spLocks/>
        </xdr:cNvSpPr>
      </xdr:nvSpPr>
      <xdr:spPr>
        <a:xfrm flipV="1">
          <a:off x="2152650" y="34861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0</xdr:rowOff>
    </xdr:from>
    <xdr:to>
      <xdr:col>106</xdr:col>
      <xdr:colOff>0</xdr:colOff>
      <xdr:row>41</xdr:row>
      <xdr:rowOff>0</xdr:rowOff>
    </xdr:to>
    <xdr:sp>
      <xdr:nvSpPr>
        <xdr:cNvPr id="102" name="Line 120"/>
        <xdr:cNvSpPr>
          <a:spLocks/>
        </xdr:cNvSpPr>
      </xdr:nvSpPr>
      <xdr:spPr>
        <a:xfrm flipV="1">
          <a:off x="13639800" y="57721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9525</xdr:rowOff>
    </xdr:from>
    <xdr:to>
      <xdr:col>26</xdr:col>
      <xdr:colOff>114300</xdr:colOff>
      <xdr:row>41</xdr:row>
      <xdr:rowOff>9525</xdr:rowOff>
    </xdr:to>
    <xdr:sp>
      <xdr:nvSpPr>
        <xdr:cNvPr id="103" name="Line 121"/>
        <xdr:cNvSpPr>
          <a:spLocks/>
        </xdr:cNvSpPr>
      </xdr:nvSpPr>
      <xdr:spPr>
        <a:xfrm flipV="1">
          <a:off x="2133600" y="57816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37</xdr:row>
      <xdr:rowOff>133350</xdr:rowOff>
    </xdr:from>
    <xdr:to>
      <xdr:col>35</xdr:col>
      <xdr:colOff>9525</xdr:colOff>
      <xdr:row>40</xdr:row>
      <xdr:rowOff>133350</xdr:rowOff>
    </xdr:to>
    <xdr:sp>
      <xdr:nvSpPr>
        <xdr:cNvPr id="104" name="Line 122"/>
        <xdr:cNvSpPr>
          <a:spLocks/>
        </xdr:cNvSpPr>
      </xdr:nvSpPr>
      <xdr:spPr>
        <a:xfrm flipV="1">
          <a:off x="3762375" y="5753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106</xdr:col>
      <xdr:colOff>0</xdr:colOff>
      <xdr:row>47</xdr:row>
      <xdr:rowOff>0</xdr:rowOff>
    </xdr:to>
    <xdr:sp>
      <xdr:nvSpPr>
        <xdr:cNvPr id="105" name="Line 123"/>
        <xdr:cNvSpPr>
          <a:spLocks/>
        </xdr:cNvSpPr>
      </xdr:nvSpPr>
      <xdr:spPr>
        <a:xfrm flipV="1">
          <a:off x="13639800" y="66865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44</xdr:row>
      <xdr:rowOff>9525</xdr:rowOff>
    </xdr:from>
    <xdr:to>
      <xdr:col>34</xdr:col>
      <xdr:colOff>104775</xdr:colOff>
      <xdr:row>47</xdr:row>
      <xdr:rowOff>9525</xdr:rowOff>
    </xdr:to>
    <xdr:sp>
      <xdr:nvSpPr>
        <xdr:cNvPr id="106" name="Line 124"/>
        <xdr:cNvSpPr>
          <a:spLocks/>
        </xdr:cNvSpPr>
      </xdr:nvSpPr>
      <xdr:spPr>
        <a:xfrm flipV="1">
          <a:off x="3733800" y="6696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43</xdr:row>
      <xdr:rowOff>133350</xdr:rowOff>
    </xdr:from>
    <xdr:to>
      <xdr:col>27</xdr:col>
      <xdr:colOff>19050</xdr:colOff>
      <xdr:row>46</xdr:row>
      <xdr:rowOff>133350</xdr:rowOff>
    </xdr:to>
    <xdr:sp>
      <xdr:nvSpPr>
        <xdr:cNvPr id="107" name="Line 125"/>
        <xdr:cNvSpPr>
          <a:spLocks/>
        </xdr:cNvSpPr>
      </xdr:nvSpPr>
      <xdr:spPr>
        <a:xfrm flipV="1">
          <a:off x="2162175" y="66675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</xdr:colOff>
      <xdr:row>23</xdr:row>
      <xdr:rowOff>0</xdr:rowOff>
    </xdr:from>
    <xdr:to>
      <xdr:col>106</xdr:col>
      <xdr:colOff>9525</xdr:colOff>
      <xdr:row>26</xdr:row>
      <xdr:rowOff>0</xdr:rowOff>
    </xdr:to>
    <xdr:sp>
      <xdr:nvSpPr>
        <xdr:cNvPr id="108" name="Line 126"/>
        <xdr:cNvSpPr>
          <a:spLocks/>
        </xdr:cNvSpPr>
      </xdr:nvSpPr>
      <xdr:spPr>
        <a:xfrm flipV="1">
          <a:off x="13649325" y="34861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53</xdr:row>
      <xdr:rowOff>0</xdr:rowOff>
    </xdr:from>
    <xdr:to>
      <xdr:col>106</xdr:col>
      <xdr:colOff>0</xdr:colOff>
      <xdr:row>56</xdr:row>
      <xdr:rowOff>0</xdr:rowOff>
    </xdr:to>
    <xdr:sp>
      <xdr:nvSpPr>
        <xdr:cNvPr id="109" name="Line 657"/>
        <xdr:cNvSpPr>
          <a:spLocks/>
        </xdr:cNvSpPr>
      </xdr:nvSpPr>
      <xdr:spPr>
        <a:xfrm flipV="1">
          <a:off x="13639800" y="80581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27</xdr:col>
      <xdr:colOff>0</xdr:colOff>
      <xdr:row>56</xdr:row>
      <xdr:rowOff>0</xdr:rowOff>
    </xdr:to>
    <xdr:sp>
      <xdr:nvSpPr>
        <xdr:cNvPr id="110" name="Line 658"/>
        <xdr:cNvSpPr>
          <a:spLocks/>
        </xdr:cNvSpPr>
      </xdr:nvSpPr>
      <xdr:spPr>
        <a:xfrm flipV="1">
          <a:off x="2143125" y="805815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35</xdr:col>
      <xdr:colOff>0</xdr:colOff>
      <xdr:row>56</xdr:row>
      <xdr:rowOff>0</xdr:rowOff>
    </xdr:to>
    <xdr:sp>
      <xdr:nvSpPr>
        <xdr:cNvPr id="111" name="Line 659"/>
        <xdr:cNvSpPr>
          <a:spLocks/>
        </xdr:cNvSpPr>
      </xdr:nvSpPr>
      <xdr:spPr>
        <a:xfrm flipV="1">
          <a:off x="3752850" y="805815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1"/>
  <sheetViews>
    <sheetView showGridLines="0" tabSelected="1" view="pageBreakPreview" zoomScaleSheetLayoutView="100" workbookViewId="0" topLeftCell="H1">
      <selection activeCell="BY23" sqref="BY23"/>
    </sheetView>
  </sheetViews>
  <sheetFormatPr defaultColWidth="1.83203125" defaultRowHeight="7.5" customHeight="1"/>
  <cols>
    <col min="1" max="1" width="9.33203125" style="2" customWidth="1"/>
    <col min="2" max="6" width="1.83203125" style="2" customWidth="1"/>
    <col min="7" max="7" width="3" style="2" customWidth="1"/>
    <col min="8" max="79" width="1.83203125" style="2" customWidth="1"/>
    <col min="80" max="80" width="2" style="2" customWidth="1"/>
    <col min="81" max="89" width="1.83203125" style="2" customWidth="1"/>
    <col min="90" max="90" width="1.66796875" style="2" customWidth="1"/>
    <col min="91" max="115" width="1.83203125" style="2" customWidth="1"/>
    <col min="116" max="116" width="2.16015625" style="2" customWidth="1"/>
    <col min="117" max="122" width="1.83203125" style="2" customWidth="1"/>
    <col min="123" max="124" width="3" style="2" customWidth="1"/>
    <col min="125" max="16384" width="1.83203125" style="2" customWidth="1"/>
  </cols>
  <sheetData>
    <row r="1" spans="1:111" ht="24.75" thickBot="1">
      <c r="A1" s="571"/>
      <c r="B1" s="1" t="s">
        <v>0</v>
      </c>
      <c r="J1" s="61" t="s">
        <v>1</v>
      </c>
      <c r="BQ1" s="3"/>
      <c r="BS1" s="59" t="s">
        <v>187</v>
      </c>
      <c r="DG1" s="58"/>
    </row>
    <row r="2" spans="1:116" ht="7.5" customHeight="1" thickTop="1">
      <c r="A2" s="571"/>
      <c r="DC2" s="476" t="s">
        <v>2</v>
      </c>
      <c r="DD2" s="477"/>
      <c r="DE2" s="477"/>
      <c r="DF2" s="477"/>
      <c r="DG2" s="477"/>
      <c r="DH2" s="477"/>
      <c r="DI2" s="477"/>
      <c r="DJ2" s="477"/>
      <c r="DK2" s="477"/>
      <c r="DL2" s="478"/>
    </row>
    <row r="3" spans="1:116" ht="7.5" customHeight="1" thickBot="1">
      <c r="A3" s="571"/>
      <c r="CU3" s="4"/>
      <c r="CV3" s="4"/>
      <c r="CW3" s="4"/>
      <c r="CX3" s="4"/>
      <c r="CY3" s="4"/>
      <c r="CZ3" s="4"/>
      <c r="DC3" s="479"/>
      <c r="DD3" s="480"/>
      <c r="DE3" s="480"/>
      <c r="DF3" s="480"/>
      <c r="DG3" s="480"/>
      <c r="DH3" s="480"/>
      <c r="DI3" s="480"/>
      <c r="DJ3" s="480"/>
      <c r="DK3" s="480"/>
      <c r="DL3" s="481"/>
    </row>
    <row r="4" spans="1:116" ht="7.5" customHeight="1" thickBot="1">
      <c r="A4" s="571"/>
      <c r="B4" s="717" t="s">
        <v>184</v>
      </c>
      <c r="C4" s="717"/>
      <c r="D4" s="717"/>
      <c r="E4" s="717"/>
      <c r="F4" s="717"/>
      <c r="G4" s="717"/>
      <c r="H4" s="717"/>
      <c r="I4" s="717"/>
      <c r="J4" s="717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18" t="s">
        <v>204</v>
      </c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Q4" s="347" t="s">
        <v>3</v>
      </c>
      <c r="AR4" s="348"/>
      <c r="AS4" s="348"/>
      <c r="AT4" s="348"/>
      <c r="AU4" s="348"/>
      <c r="AV4" s="348"/>
      <c r="AW4" s="348"/>
      <c r="AX4" s="348"/>
      <c r="AY4" s="686"/>
      <c r="AZ4" s="663"/>
      <c r="BA4" s="664"/>
      <c r="BB4" s="664"/>
      <c r="BC4" s="664"/>
      <c r="BD4" s="664"/>
      <c r="BE4" s="664"/>
      <c r="BF4" s="665"/>
      <c r="BH4" s="418" t="s">
        <v>4</v>
      </c>
      <c r="BI4" s="485"/>
      <c r="BJ4" s="485"/>
      <c r="BK4" s="485"/>
      <c r="BL4" s="485"/>
      <c r="BM4" s="485"/>
      <c r="BN4" s="485"/>
      <c r="BO4" s="486"/>
      <c r="BP4" s="338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40"/>
      <c r="CL4" s="306" t="s">
        <v>569</v>
      </c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8"/>
      <c r="DC4" s="482"/>
      <c r="DD4" s="483"/>
      <c r="DE4" s="483"/>
      <c r="DF4" s="483"/>
      <c r="DG4" s="483"/>
      <c r="DH4" s="483"/>
      <c r="DI4" s="483"/>
      <c r="DJ4" s="483"/>
      <c r="DK4" s="483"/>
      <c r="DL4" s="484"/>
    </row>
    <row r="5" spans="1:104" ht="7.5" customHeight="1" thickTop="1">
      <c r="A5" s="571"/>
      <c r="B5" s="717"/>
      <c r="C5" s="717"/>
      <c r="D5" s="717"/>
      <c r="E5" s="717"/>
      <c r="F5" s="717"/>
      <c r="G5" s="717"/>
      <c r="H5" s="717"/>
      <c r="I5" s="717"/>
      <c r="J5" s="717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Q5" s="687"/>
      <c r="AR5" s="688"/>
      <c r="AS5" s="688"/>
      <c r="AT5" s="688"/>
      <c r="AU5" s="688"/>
      <c r="AV5" s="688"/>
      <c r="AW5" s="688"/>
      <c r="AX5" s="688"/>
      <c r="AY5" s="689"/>
      <c r="AZ5" s="666"/>
      <c r="BA5" s="667"/>
      <c r="BB5" s="667"/>
      <c r="BC5" s="667"/>
      <c r="BD5" s="667"/>
      <c r="BE5" s="667"/>
      <c r="BF5" s="668"/>
      <c r="BH5" s="487"/>
      <c r="BI5" s="488"/>
      <c r="BJ5" s="488"/>
      <c r="BK5" s="488"/>
      <c r="BL5" s="488"/>
      <c r="BM5" s="488"/>
      <c r="BN5" s="488"/>
      <c r="BO5" s="489"/>
      <c r="BP5" s="341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3"/>
      <c r="CL5" s="322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4"/>
    </row>
    <row r="6" spans="1:121" ht="7.5" customHeight="1" thickBot="1">
      <c r="A6" s="571"/>
      <c r="AQ6" s="690"/>
      <c r="AR6" s="691"/>
      <c r="AS6" s="691"/>
      <c r="AT6" s="691"/>
      <c r="AU6" s="691"/>
      <c r="AV6" s="691"/>
      <c r="AW6" s="691"/>
      <c r="AX6" s="691"/>
      <c r="AY6" s="692"/>
      <c r="AZ6" s="669"/>
      <c r="BA6" s="670"/>
      <c r="BB6" s="670"/>
      <c r="BC6" s="670"/>
      <c r="BD6" s="670"/>
      <c r="BE6" s="670"/>
      <c r="BF6" s="671"/>
      <c r="BH6" s="490"/>
      <c r="BI6" s="491"/>
      <c r="BJ6" s="491"/>
      <c r="BK6" s="491"/>
      <c r="BL6" s="491"/>
      <c r="BM6" s="491"/>
      <c r="BN6" s="491"/>
      <c r="BO6" s="492"/>
      <c r="BP6" s="341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3"/>
      <c r="CL6" s="325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7"/>
      <c r="DA6" s="310" t="s">
        <v>5</v>
      </c>
      <c r="DB6" s="310"/>
      <c r="DC6" s="310"/>
      <c r="DD6" s="310"/>
      <c r="DE6" s="310"/>
      <c r="DF6" s="310"/>
      <c r="DG6" s="311"/>
      <c r="DH6" s="499" t="s">
        <v>623</v>
      </c>
      <c r="DI6" s="300"/>
      <c r="DJ6" s="300"/>
      <c r="DK6" s="297" t="s">
        <v>6</v>
      </c>
      <c r="DL6" s="300"/>
      <c r="DM6" s="300"/>
      <c r="DN6" s="297" t="s">
        <v>7</v>
      </c>
      <c r="DO6" s="300"/>
      <c r="DP6" s="300"/>
      <c r="DQ6" s="588" t="s">
        <v>8</v>
      </c>
    </row>
    <row r="7" spans="1:121" ht="9" customHeight="1">
      <c r="A7" s="571"/>
      <c r="B7" s="418" t="s">
        <v>9</v>
      </c>
      <c r="C7" s="310"/>
      <c r="D7" s="310"/>
      <c r="E7" s="310"/>
      <c r="F7" s="310"/>
      <c r="G7" s="310"/>
      <c r="H7" s="310"/>
      <c r="I7" s="311"/>
      <c r="J7" s="693" t="s">
        <v>185</v>
      </c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6"/>
      <c r="AQ7" s="418" t="s">
        <v>10</v>
      </c>
      <c r="AR7" s="310"/>
      <c r="AS7" s="310"/>
      <c r="AT7" s="310"/>
      <c r="AU7" s="311"/>
      <c r="AV7" s="710"/>
      <c r="AW7" s="711"/>
      <c r="AX7" s="711"/>
      <c r="AY7" s="711"/>
      <c r="AZ7" s="711"/>
      <c r="BA7" s="711"/>
      <c r="BB7" s="711"/>
      <c r="BC7" s="711"/>
      <c r="BD7" s="711"/>
      <c r="BE7" s="711"/>
      <c r="BF7" s="712"/>
      <c r="BG7" s="8"/>
      <c r="BH7" s="493" t="s">
        <v>11</v>
      </c>
      <c r="BI7" s="494"/>
      <c r="BJ7" s="494"/>
      <c r="BK7" s="494"/>
      <c r="BL7" s="494"/>
      <c r="BM7" s="494"/>
      <c r="BN7" s="494"/>
      <c r="BO7" s="495"/>
      <c r="BP7" s="500"/>
      <c r="BQ7" s="300"/>
      <c r="BR7" s="300"/>
      <c r="BS7" s="300"/>
      <c r="BT7" s="300"/>
      <c r="BU7" s="300"/>
      <c r="BV7" s="300"/>
      <c r="BW7" s="300"/>
      <c r="BX7" s="297" t="s">
        <v>188</v>
      </c>
      <c r="BY7" s="520"/>
      <c r="BZ7" s="520"/>
      <c r="CA7" s="528" t="s">
        <v>189</v>
      </c>
      <c r="CB7" s="526"/>
      <c r="CC7" s="522"/>
      <c r="CD7" s="522"/>
      <c r="CE7" s="522"/>
      <c r="CF7" s="524" t="s">
        <v>190</v>
      </c>
      <c r="CG7" s="272"/>
      <c r="CH7" s="522"/>
      <c r="CI7" s="522"/>
      <c r="CJ7" s="522"/>
      <c r="CK7" s="522"/>
      <c r="CL7" s="522"/>
      <c r="CM7" s="522"/>
      <c r="CN7" s="522"/>
      <c r="CO7" s="516" t="s">
        <v>12</v>
      </c>
      <c r="CP7" s="517"/>
      <c r="CQ7" s="302" t="s">
        <v>568</v>
      </c>
      <c r="CR7" s="303"/>
      <c r="CS7" s="303"/>
      <c r="CT7" s="328">
        <f ca="1">IF(CL5="","",INDIRECT(CL5))</f>
      </c>
      <c r="CU7" s="329"/>
      <c r="CV7" s="329"/>
      <c r="CW7" s="329"/>
      <c r="CX7" s="329"/>
      <c r="CY7" s="329"/>
      <c r="CZ7" s="330"/>
      <c r="DA7" s="316"/>
      <c r="DB7" s="316"/>
      <c r="DC7" s="316"/>
      <c r="DD7" s="316"/>
      <c r="DE7" s="316"/>
      <c r="DF7" s="316"/>
      <c r="DG7" s="317"/>
      <c r="DH7" s="473"/>
      <c r="DI7" s="425"/>
      <c r="DJ7" s="425"/>
      <c r="DK7" s="474"/>
      <c r="DL7" s="425"/>
      <c r="DM7" s="425"/>
      <c r="DN7" s="474"/>
      <c r="DO7" s="425"/>
      <c r="DP7" s="425"/>
      <c r="DQ7" s="589"/>
    </row>
    <row r="8" spans="1:121" ht="9" customHeight="1" thickBot="1">
      <c r="A8" s="571"/>
      <c r="B8" s="312"/>
      <c r="C8" s="313"/>
      <c r="D8" s="313"/>
      <c r="E8" s="313"/>
      <c r="F8" s="313"/>
      <c r="G8" s="313"/>
      <c r="H8" s="313"/>
      <c r="I8" s="314"/>
      <c r="J8" s="695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72" t="s">
        <v>13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5"/>
      <c r="AQ8" s="315"/>
      <c r="AR8" s="316"/>
      <c r="AS8" s="316"/>
      <c r="AT8" s="316"/>
      <c r="AU8" s="317"/>
      <c r="AV8" s="713"/>
      <c r="AW8" s="714"/>
      <c r="AX8" s="714"/>
      <c r="AY8" s="714"/>
      <c r="AZ8" s="714"/>
      <c r="BA8" s="714"/>
      <c r="BB8" s="714"/>
      <c r="BC8" s="714"/>
      <c r="BD8" s="714"/>
      <c r="BE8" s="714"/>
      <c r="BF8" s="715"/>
      <c r="BG8" s="8"/>
      <c r="BH8" s="496"/>
      <c r="BI8" s="497"/>
      <c r="BJ8" s="497"/>
      <c r="BK8" s="497"/>
      <c r="BL8" s="497"/>
      <c r="BM8" s="497"/>
      <c r="BN8" s="497"/>
      <c r="BO8" s="498"/>
      <c r="BP8" s="501"/>
      <c r="BQ8" s="425"/>
      <c r="BR8" s="425"/>
      <c r="BS8" s="425"/>
      <c r="BT8" s="425"/>
      <c r="BU8" s="425"/>
      <c r="BV8" s="425"/>
      <c r="BW8" s="425"/>
      <c r="BX8" s="474"/>
      <c r="BY8" s="521"/>
      <c r="BZ8" s="521"/>
      <c r="CA8" s="529"/>
      <c r="CB8" s="527"/>
      <c r="CC8" s="523"/>
      <c r="CD8" s="523"/>
      <c r="CE8" s="523"/>
      <c r="CF8" s="525"/>
      <c r="CG8" s="273"/>
      <c r="CH8" s="523"/>
      <c r="CI8" s="523"/>
      <c r="CJ8" s="523"/>
      <c r="CK8" s="523"/>
      <c r="CL8" s="523"/>
      <c r="CM8" s="523"/>
      <c r="CN8" s="523"/>
      <c r="CO8" s="518"/>
      <c r="CP8" s="519"/>
      <c r="CQ8" s="304"/>
      <c r="CR8" s="305"/>
      <c r="CS8" s="305"/>
      <c r="CT8" s="331"/>
      <c r="CU8" s="316"/>
      <c r="CV8" s="316"/>
      <c r="CW8" s="316"/>
      <c r="CX8" s="316"/>
      <c r="CY8" s="316"/>
      <c r="CZ8" s="332"/>
      <c r="DA8" s="310" t="s">
        <v>14</v>
      </c>
      <c r="DB8" s="310"/>
      <c r="DC8" s="310"/>
      <c r="DD8" s="310"/>
      <c r="DE8" s="310"/>
      <c r="DF8" s="310"/>
      <c r="DG8" s="311"/>
      <c r="DH8" s="584"/>
      <c r="DI8" s="522"/>
      <c r="DJ8" s="522"/>
      <c r="DK8" s="522"/>
      <c r="DL8" s="522"/>
      <c r="DM8" s="522"/>
      <c r="DN8" s="522"/>
      <c r="DO8" s="522"/>
      <c r="DP8" s="522"/>
      <c r="DQ8" s="585"/>
    </row>
    <row r="9" spans="1:121" ht="7.5" customHeight="1">
      <c r="A9" s="571"/>
      <c r="B9" s="312"/>
      <c r="C9" s="313"/>
      <c r="D9" s="313"/>
      <c r="E9" s="313"/>
      <c r="F9" s="313"/>
      <c r="G9" s="313"/>
      <c r="H9" s="313"/>
      <c r="I9" s="314"/>
      <c r="J9" s="695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544">
        <v>152010</v>
      </c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30"/>
      <c r="AQ9" s="419" t="s">
        <v>15</v>
      </c>
      <c r="AR9" s="310"/>
      <c r="AS9" s="310"/>
      <c r="AT9" s="310"/>
      <c r="AU9" s="311"/>
      <c r="AV9" s="699" t="s">
        <v>202</v>
      </c>
      <c r="AW9" s="700"/>
      <c r="AX9" s="310" t="s">
        <v>196</v>
      </c>
      <c r="AY9" s="310">
        <v>228</v>
      </c>
      <c r="AZ9" s="310"/>
      <c r="BA9" s="310"/>
      <c r="BB9" s="310" t="s">
        <v>195</v>
      </c>
      <c r="BC9" s="310">
        <v>1000</v>
      </c>
      <c r="BD9" s="310"/>
      <c r="BE9" s="310"/>
      <c r="BF9" s="311"/>
      <c r="BH9" s="418" t="s">
        <v>16</v>
      </c>
      <c r="BI9" s="310"/>
      <c r="BJ9" s="310"/>
      <c r="BK9" s="310"/>
      <c r="BL9" s="310"/>
      <c r="BM9" s="310"/>
      <c r="BN9" s="310"/>
      <c r="BO9" s="311"/>
      <c r="BP9" s="409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1"/>
      <c r="CL9" s="309" t="s">
        <v>17</v>
      </c>
      <c r="CM9" s="310"/>
      <c r="CN9" s="311"/>
      <c r="CO9" s="530"/>
      <c r="CP9" s="531"/>
      <c r="CQ9" s="531"/>
      <c r="CR9" s="534" t="s">
        <v>188</v>
      </c>
      <c r="CS9" s="531"/>
      <c r="CT9" s="531"/>
      <c r="CU9" s="531"/>
      <c r="CV9" s="534" t="s">
        <v>189</v>
      </c>
      <c r="CW9" s="678"/>
      <c r="CX9" s="678"/>
      <c r="CY9" s="678"/>
      <c r="CZ9" s="679"/>
      <c r="DA9" s="316"/>
      <c r="DB9" s="316"/>
      <c r="DC9" s="316"/>
      <c r="DD9" s="316"/>
      <c r="DE9" s="316"/>
      <c r="DF9" s="316"/>
      <c r="DG9" s="317"/>
      <c r="DH9" s="586"/>
      <c r="DI9" s="523"/>
      <c r="DJ9" s="523"/>
      <c r="DK9" s="523"/>
      <c r="DL9" s="523"/>
      <c r="DM9" s="523"/>
      <c r="DN9" s="523"/>
      <c r="DO9" s="523"/>
      <c r="DP9" s="523"/>
      <c r="DQ9" s="587"/>
    </row>
    <row r="10" spans="1:121" ht="7.5" customHeight="1" thickBot="1">
      <c r="A10" s="571"/>
      <c r="B10" s="315"/>
      <c r="C10" s="316"/>
      <c r="D10" s="316"/>
      <c r="E10" s="316"/>
      <c r="F10" s="316"/>
      <c r="G10" s="316"/>
      <c r="H10" s="316"/>
      <c r="I10" s="317"/>
      <c r="J10" s="697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545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546"/>
      <c r="AQ10" s="709"/>
      <c r="AR10" s="316"/>
      <c r="AS10" s="316"/>
      <c r="AT10" s="316"/>
      <c r="AU10" s="317"/>
      <c r="AV10" s="701"/>
      <c r="AW10" s="702"/>
      <c r="AX10" s="316"/>
      <c r="AY10" s="316"/>
      <c r="AZ10" s="316"/>
      <c r="BA10" s="316"/>
      <c r="BB10" s="316"/>
      <c r="BC10" s="316"/>
      <c r="BD10" s="316"/>
      <c r="BE10" s="316"/>
      <c r="BF10" s="317"/>
      <c r="BH10" s="312"/>
      <c r="BI10" s="313"/>
      <c r="BJ10" s="313"/>
      <c r="BK10" s="313"/>
      <c r="BL10" s="313"/>
      <c r="BM10" s="313"/>
      <c r="BN10" s="313"/>
      <c r="BO10" s="314"/>
      <c r="BP10" s="412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4"/>
      <c r="CL10" s="312"/>
      <c r="CM10" s="313"/>
      <c r="CN10" s="314"/>
      <c r="CO10" s="532"/>
      <c r="CP10" s="533"/>
      <c r="CQ10" s="533"/>
      <c r="CR10" s="535"/>
      <c r="CS10" s="533"/>
      <c r="CT10" s="533"/>
      <c r="CU10" s="533"/>
      <c r="CV10" s="535"/>
      <c r="CW10" s="680"/>
      <c r="CX10" s="680"/>
      <c r="CY10" s="680"/>
      <c r="CZ10" s="681"/>
      <c r="DA10" s="418" t="s">
        <v>18</v>
      </c>
      <c r="DB10" s="310"/>
      <c r="DC10" s="310"/>
      <c r="DD10" s="310"/>
      <c r="DE10" s="310"/>
      <c r="DF10" s="310"/>
      <c r="DG10" s="311"/>
      <c r="DH10" s="584"/>
      <c r="DI10" s="522"/>
      <c r="DJ10" s="522"/>
      <c r="DK10" s="522"/>
      <c r="DL10" s="522"/>
      <c r="DM10" s="522"/>
      <c r="DN10" s="522"/>
      <c r="DO10" s="522"/>
      <c r="DP10" s="522"/>
      <c r="DQ10" s="585"/>
    </row>
    <row r="11" spans="1:121" ht="12" customHeight="1">
      <c r="A11" s="571"/>
      <c r="BH11" s="315"/>
      <c r="BI11" s="316"/>
      <c r="BJ11" s="316"/>
      <c r="BK11" s="316"/>
      <c r="BL11" s="316"/>
      <c r="BM11" s="316"/>
      <c r="BN11" s="316"/>
      <c r="BO11" s="317"/>
      <c r="BP11" s="415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7"/>
      <c r="CL11" s="315"/>
      <c r="CM11" s="316"/>
      <c r="CN11" s="317"/>
      <c r="CO11" s="318"/>
      <c r="CP11" s="319"/>
      <c r="CQ11" s="319"/>
      <c r="CR11" s="77" t="s">
        <v>191</v>
      </c>
      <c r="CS11" s="319"/>
      <c r="CT11" s="319"/>
      <c r="CU11" s="319"/>
      <c r="CV11" s="77" t="s">
        <v>192</v>
      </c>
      <c r="CW11" s="320"/>
      <c r="CX11" s="320"/>
      <c r="CY11" s="320"/>
      <c r="CZ11" s="321"/>
      <c r="DA11" s="315"/>
      <c r="DB11" s="316"/>
      <c r="DC11" s="316"/>
      <c r="DD11" s="316"/>
      <c r="DE11" s="316"/>
      <c r="DF11" s="316"/>
      <c r="DG11" s="317"/>
      <c r="DH11" s="586"/>
      <c r="DI11" s="523"/>
      <c r="DJ11" s="523"/>
      <c r="DK11" s="523"/>
      <c r="DL11" s="523"/>
      <c r="DM11" s="523"/>
      <c r="DN11" s="523"/>
      <c r="DO11" s="523"/>
      <c r="DP11" s="523"/>
      <c r="DQ11" s="587"/>
    </row>
    <row r="12" ht="7.5" customHeight="1" thickBot="1">
      <c r="A12" s="571"/>
    </row>
    <row r="13" spans="1:90" ht="7.5" customHeight="1">
      <c r="A13" s="571"/>
      <c r="B13" s="418" t="s">
        <v>19</v>
      </c>
      <c r="C13" s="310"/>
      <c r="D13" s="310"/>
      <c r="E13" s="310"/>
      <c r="F13" s="310"/>
      <c r="G13" s="310"/>
      <c r="H13" s="310"/>
      <c r="I13" s="311"/>
      <c r="J13" s="409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706"/>
      <c r="AO13" s="310" t="s">
        <v>197</v>
      </c>
      <c r="AP13" s="310"/>
      <c r="AQ13" s="310"/>
      <c r="AR13" s="310"/>
      <c r="AS13" s="310"/>
      <c r="AT13" s="310"/>
      <c r="AU13" s="310"/>
      <c r="AV13" s="7"/>
      <c r="AW13" s="7"/>
      <c r="AX13" s="7"/>
      <c r="AY13" s="7"/>
      <c r="AZ13" s="7"/>
      <c r="BA13" s="7"/>
      <c r="BB13" s="13"/>
      <c r="BC13" s="310" t="s">
        <v>20</v>
      </c>
      <c r="BD13" s="447"/>
      <c r="BE13" s="447"/>
      <c r="BF13" s="447"/>
      <c r="BG13" s="447"/>
      <c r="BH13" s="20" t="s">
        <v>21</v>
      </c>
      <c r="BI13" s="21" t="s">
        <v>22</v>
      </c>
      <c r="BJ13" s="21" t="s">
        <v>23</v>
      </c>
      <c r="BK13" s="21"/>
      <c r="BL13" s="21" t="s">
        <v>21</v>
      </c>
      <c r="BM13" s="21" t="s">
        <v>22</v>
      </c>
      <c r="BN13" s="21" t="s">
        <v>23</v>
      </c>
      <c r="BO13" s="21"/>
      <c r="BP13" s="7"/>
      <c r="BQ13" s="7"/>
      <c r="BR13" s="7"/>
      <c r="BS13" s="7"/>
      <c r="BT13" s="7"/>
      <c r="BU13" s="7"/>
      <c r="BV13" s="7"/>
      <c r="BW13" s="7"/>
      <c r="BX13" s="7"/>
      <c r="BY13" s="347" t="s">
        <v>179</v>
      </c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9"/>
    </row>
    <row r="14" spans="1:90" ht="7.5" customHeight="1" thickBot="1">
      <c r="A14" s="571"/>
      <c r="B14" s="312"/>
      <c r="C14" s="313"/>
      <c r="D14" s="313"/>
      <c r="E14" s="313"/>
      <c r="F14" s="313"/>
      <c r="G14" s="313"/>
      <c r="H14" s="313"/>
      <c r="I14" s="314"/>
      <c r="J14" s="412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707"/>
      <c r="AO14" s="313"/>
      <c r="AP14" s="313"/>
      <c r="AQ14" s="313"/>
      <c r="AR14" s="313"/>
      <c r="AS14" s="313"/>
      <c r="AT14" s="313"/>
      <c r="AU14" s="313"/>
      <c r="AX14" s="8"/>
      <c r="AY14" s="8"/>
      <c r="AZ14" s="8"/>
      <c r="BA14" s="8"/>
      <c r="BB14" s="22" t="s">
        <v>24</v>
      </c>
      <c r="BC14" s="449"/>
      <c r="BD14" s="449"/>
      <c r="BE14" s="449"/>
      <c r="BF14" s="449"/>
      <c r="BG14" s="449"/>
      <c r="BH14" s="23" t="s">
        <v>25</v>
      </c>
      <c r="BI14" s="14" t="s">
        <v>25</v>
      </c>
      <c r="BJ14" s="14" t="s">
        <v>25</v>
      </c>
      <c r="BK14" s="14" t="s">
        <v>25</v>
      </c>
      <c r="BL14" s="14" t="s">
        <v>26</v>
      </c>
      <c r="BM14" s="14" t="s">
        <v>26</v>
      </c>
      <c r="BN14" s="14" t="s">
        <v>26</v>
      </c>
      <c r="BO14" s="14" t="s">
        <v>26</v>
      </c>
      <c r="BP14" s="2" t="s">
        <v>27</v>
      </c>
      <c r="BX14" s="8"/>
      <c r="BY14" s="350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2"/>
    </row>
    <row r="15" spans="1:121" ht="7.5" customHeight="1">
      <c r="A15" s="571"/>
      <c r="B15" s="312"/>
      <c r="C15" s="313"/>
      <c r="D15" s="313"/>
      <c r="E15" s="313"/>
      <c r="F15" s="313"/>
      <c r="G15" s="313"/>
      <c r="H15" s="313"/>
      <c r="I15" s="314"/>
      <c r="J15" s="412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707"/>
      <c r="AO15" s="704" t="s">
        <v>196</v>
      </c>
      <c r="AP15" s="536"/>
      <c r="AQ15" s="536"/>
      <c r="AR15" s="536"/>
      <c r="AS15" s="536"/>
      <c r="AT15" s="536"/>
      <c r="AU15" s="536"/>
      <c r="AV15" s="547" t="s">
        <v>195</v>
      </c>
      <c r="AW15" s="544">
        <f ca="1">IF(AP15="","",INDIRECT(AP15))</f>
      </c>
      <c r="AX15" s="329"/>
      <c r="AY15" s="329"/>
      <c r="AZ15" s="329"/>
      <c r="BA15" s="329"/>
      <c r="BB15" s="330"/>
      <c r="BC15" s="449"/>
      <c r="BD15" s="449"/>
      <c r="BE15" s="449"/>
      <c r="BF15" s="449"/>
      <c r="BG15" s="449"/>
      <c r="BH15" s="426"/>
      <c r="BI15" s="345"/>
      <c r="BJ15" s="345"/>
      <c r="BK15" s="345"/>
      <c r="BL15" s="345"/>
      <c r="BM15" s="345"/>
      <c r="BN15" s="345"/>
      <c r="BO15" s="336"/>
      <c r="BP15" s="541" t="s">
        <v>28</v>
      </c>
      <c r="BQ15" s="402"/>
      <c r="BR15" s="402"/>
      <c r="BX15" s="8"/>
      <c r="BY15" s="78"/>
      <c r="BZ15" s="21" t="s">
        <v>21</v>
      </c>
      <c r="CA15" s="21" t="s">
        <v>22</v>
      </c>
      <c r="CB15" s="21" t="s">
        <v>23</v>
      </c>
      <c r="CC15" s="21"/>
      <c r="CD15" s="7"/>
      <c r="CE15" s="7"/>
      <c r="CF15" s="7"/>
      <c r="CG15" s="7"/>
      <c r="CH15" s="7"/>
      <c r="CI15" s="7"/>
      <c r="CJ15" s="7"/>
      <c r="CK15" s="7"/>
      <c r="CL15" s="27"/>
      <c r="CN15" s="24"/>
      <c r="CO15" s="7"/>
      <c r="CP15" s="7"/>
      <c r="CQ15" s="7"/>
      <c r="CR15" s="7"/>
      <c r="CS15" s="7"/>
      <c r="CT15" s="7"/>
      <c r="CU15" s="7"/>
      <c r="CV15" s="21" t="s">
        <v>22</v>
      </c>
      <c r="CW15" s="21" t="s">
        <v>23</v>
      </c>
      <c r="CX15" s="21"/>
      <c r="CY15" s="21"/>
      <c r="CZ15" s="21"/>
      <c r="DA15" s="21"/>
      <c r="DB15" s="21"/>
      <c r="DC15" s="7"/>
      <c r="DD15" s="13"/>
      <c r="DE15" s="310" t="s">
        <v>29</v>
      </c>
      <c r="DF15" s="310"/>
      <c r="DG15" s="310"/>
      <c r="DH15" s="310"/>
      <c r="DI15" s="310"/>
      <c r="DJ15" s="551"/>
      <c r="DK15" s="275"/>
      <c r="DL15" s="276"/>
      <c r="DM15" s="276"/>
      <c r="DN15" s="276"/>
      <c r="DO15" s="276"/>
      <c r="DP15" s="276"/>
      <c r="DQ15" s="277"/>
    </row>
    <row r="16" spans="1:121" ht="7.5" customHeight="1" thickBot="1">
      <c r="A16" s="571"/>
      <c r="B16" s="315"/>
      <c r="C16" s="316"/>
      <c r="D16" s="316"/>
      <c r="E16" s="316"/>
      <c r="F16" s="316"/>
      <c r="G16" s="316"/>
      <c r="H16" s="316"/>
      <c r="I16" s="317"/>
      <c r="J16" s="415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708"/>
      <c r="AO16" s="705"/>
      <c r="AP16" s="537"/>
      <c r="AQ16" s="537"/>
      <c r="AR16" s="537"/>
      <c r="AS16" s="537"/>
      <c r="AT16" s="537"/>
      <c r="AU16" s="537"/>
      <c r="AV16" s="548"/>
      <c r="AW16" s="545"/>
      <c r="AX16" s="454"/>
      <c r="AY16" s="454"/>
      <c r="AZ16" s="454"/>
      <c r="BA16" s="454"/>
      <c r="BB16" s="546"/>
      <c r="BC16" s="703"/>
      <c r="BD16" s="703"/>
      <c r="BE16" s="703"/>
      <c r="BF16" s="703"/>
      <c r="BG16" s="703"/>
      <c r="BH16" s="427"/>
      <c r="BI16" s="346"/>
      <c r="BJ16" s="346"/>
      <c r="BK16" s="346"/>
      <c r="BL16" s="346"/>
      <c r="BM16" s="346"/>
      <c r="BN16" s="346"/>
      <c r="BO16" s="337"/>
      <c r="BP16" s="542"/>
      <c r="BQ16" s="543"/>
      <c r="BR16" s="543"/>
      <c r="BS16" s="4" t="s">
        <v>30</v>
      </c>
      <c r="BT16" s="4"/>
      <c r="BU16" s="4" t="s">
        <v>31</v>
      </c>
      <c r="BV16" s="4"/>
      <c r="BW16" s="4"/>
      <c r="BX16" s="8"/>
      <c r="BY16" s="79" t="s">
        <v>25</v>
      </c>
      <c r="BZ16" s="14" t="s">
        <v>26</v>
      </c>
      <c r="CA16" s="14" t="s">
        <v>26</v>
      </c>
      <c r="CB16" s="14" t="s">
        <v>26</v>
      </c>
      <c r="CC16" s="14" t="s">
        <v>26</v>
      </c>
      <c r="CD16" s="8"/>
      <c r="CE16" s="8" t="s">
        <v>27</v>
      </c>
      <c r="CF16" s="8"/>
      <c r="CG16" s="8"/>
      <c r="CH16" s="8"/>
      <c r="CI16" s="8"/>
      <c r="CJ16" s="8"/>
      <c r="CK16" s="8"/>
      <c r="CL16" s="10"/>
      <c r="CN16" s="15"/>
      <c r="CO16" s="8"/>
      <c r="CP16" s="8"/>
      <c r="CQ16" s="8"/>
      <c r="CR16" s="8"/>
      <c r="CS16" s="8"/>
      <c r="CT16" s="8"/>
      <c r="CU16" s="8"/>
      <c r="CV16" s="25" t="s">
        <v>26</v>
      </c>
      <c r="CW16" s="25" t="s">
        <v>26</v>
      </c>
      <c r="CX16" s="25" t="s">
        <v>26</v>
      </c>
      <c r="CY16" s="25" t="s">
        <v>21</v>
      </c>
      <c r="CZ16" s="25" t="s">
        <v>22</v>
      </c>
      <c r="DA16" s="25" t="s">
        <v>23</v>
      </c>
      <c r="DB16" s="25" t="s">
        <v>32</v>
      </c>
      <c r="DC16" s="11"/>
      <c r="DD16" s="26"/>
      <c r="DE16" s="313"/>
      <c r="DF16" s="313"/>
      <c r="DG16" s="313"/>
      <c r="DH16" s="313"/>
      <c r="DI16" s="313"/>
      <c r="DJ16" s="564"/>
      <c r="DK16" s="278"/>
      <c r="DL16" s="557" t="s">
        <v>33</v>
      </c>
      <c r="DM16" s="557"/>
      <c r="DN16" s="506"/>
      <c r="DO16" s="507"/>
      <c r="DP16" s="557" t="s">
        <v>34</v>
      </c>
      <c r="DQ16" s="279"/>
    </row>
    <row r="17" spans="1:121" ht="7.5" customHeight="1">
      <c r="A17" s="571"/>
      <c r="B17" s="418" t="s">
        <v>35</v>
      </c>
      <c r="C17" s="310"/>
      <c r="D17" s="310"/>
      <c r="E17" s="310"/>
      <c r="F17" s="310"/>
      <c r="G17" s="310"/>
      <c r="H17" s="310"/>
      <c r="I17" s="311"/>
      <c r="J17" s="558" t="s">
        <v>186</v>
      </c>
      <c r="K17" s="559"/>
      <c r="L17" s="559"/>
      <c r="M17" s="559"/>
      <c r="N17" s="559"/>
      <c r="O17" s="559"/>
      <c r="P17" s="559"/>
      <c r="Q17" s="559"/>
      <c r="R17" s="300" t="s">
        <v>36</v>
      </c>
      <c r="S17" s="261"/>
      <c r="T17" s="300" t="s">
        <v>37</v>
      </c>
      <c r="U17" s="262"/>
      <c r="V17" s="559" t="s">
        <v>186</v>
      </c>
      <c r="W17" s="559"/>
      <c r="X17" s="559"/>
      <c r="Y17" s="559"/>
      <c r="Z17" s="559"/>
      <c r="AA17" s="559"/>
      <c r="AB17" s="262"/>
      <c r="AC17" s="300" t="s">
        <v>38</v>
      </c>
      <c r="AD17" s="262"/>
      <c r="AE17" s="300" t="s">
        <v>39</v>
      </c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72"/>
      <c r="AT17" s="72"/>
      <c r="AU17" s="72"/>
      <c r="AV17" s="73"/>
      <c r="AW17" s="73"/>
      <c r="AX17" s="73"/>
      <c r="AY17" s="73"/>
      <c r="AZ17" s="73"/>
      <c r="BA17" s="73"/>
      <c r="BB17" s="75"/>
      <c r="BC17" s="310" t="s">
        <v>40</v>
      </c>
      <c r="BD17" s="310"/>
      <c r="BE17" s="310"/>
      <c r="BF17" s="310"/>
      <c r="BG17" s="311"/>
      <c r="BH17" s="469" t="s">
        <v>624</v>
      </c>
      <c r="BI17" s="470"/>
      <c r="BJ17" s="468"/>
      <c r="BK17" s="468"/>
      <c r="BL17" s="468"/>
      <c r="BM17" s="470" t="s">
        <v>6</v>
      </c>
      <c r="BN17" s="326"/>
      <c r="BO17" s="326"/>
      <c r="BP17" s="326"/>
      <c r="BQ17" s="297" t="s">
        <v>7</v>
      </c>
      <c r="BR17" s="300"/>
      <c r="BS17" s="300"/>
      <c r="BT17" s="300"/>
      <c r="BU17" s="297" t="s">
        <v>41</v>
      </c>
      <c r="BV17" s="297"/>
      <c r="BW17" s="297"/>
      <c r="BX17" s="76"/>
      <c r="BY17" s="426"/>
      <c r="BZ17" s="345"/>
      <c r="CA17" s="345"/>
      <c r="CB17" s="345"/>
      <c r="CC17" s="336"/>
      <c r="CD17" s="541" t="s">
        <v>28</v>
      </c>
      <c r="CE17" s="402"/>
      <c r="CF17" s="402"/>
      <c r="CG17" s="8"/>
      <c r="CH17" s="8"/>
      <c r="CI17" s="8"/>
      <c r="CJ17" s="8"/>
      <c r="CK17" s="8"/>
      <c r="CL17" s="10"/>
      <c r="CN17" s="312" t="s">
        <v>42</v>
      </c>
      <c r="CO17" s="313"/>
      <c r="CP17" s="313"/>
      <c r="CQ17" s="313"/>
      <c r="CR17" s="313"/>
      <c r="CS17" s="313"/>
      <c r="CT17" s="313"/>
      <c r="CU17" s="564"/>
      <c r="CV17" s="684"/>
      <c r="CW17" s="514"/>
      <c r="CX17" s="514"/>
      <c r="CY17" s="514"/>
      <c r="CZ17" s="514"/>
      <c r="DA17" s="514"/>
      <c r="DB17" s="514"/>
      <c r="DC17" s="502" t="s">
        <v>43</v>
      </c>
      <c r="DD17" s="503"/>
      <c r="DE17" s="313"/>
      <c r="DF17" s="313"/>
      <c r="DG17" s="313"/>
      <c r="DH17" s="313"/>
      <c r="DI17" s="313"/>
      <c r="DJ17" s="564"/>
      <c r="DK17" s="278"/>
      <c r="DL17" s="557"/>
      <c r="DM17" s="557"/>
      <c r="DN17" s="506"/>
      <c r="DO17" s="507"/>
      <c r="DP17" s="557"/>
      <c r="DQ17" s="279"/>
    </row>
    <row r="18" spans="1:121" ht="7.5" customHeight="1" thickBot="1">
      <c r="A18" s="571"/>
      <c r="B18" s="312"/>
      <c r="C18" s="313"/>
      <c r="D18" s="313"/>
      <c r="E18" s="313"/>
      <c r="F18" s="313"/>
      <c r="G18" s="313"/>
      <c r="H18" s="313"/>
      <c r="I18" s="314"/>
      <c r="J18" s="560"/>
      <c r="K18" s="561"/>
      <c r="L18" s="561"/>
      <c r="M18" s="561"/>
      <c r="N18" s="561"/>
      <c r="O18" s="561"/>
      <c r="P18" s="561"/>
      <c r="Q18" s="561"/>
      <c r="R18" s="326"/>
      <c r="S18" s="262"/>
      <c r="T18" s="326"/>
      <c r="U18" s="262"/>
      <c r="V18" s="561"/>
      <c r="W18" s="561"/>
      <c r="X18" s="561"/>
      <c r="Y18" s="561"/>
      <c r="Z18" s="561"/>
      <c r="AA18" s="561"/>
      <c r="AB18" s="262"/>
      <c r="AC18" s="326"/>
      <c r="AD18" s="262"/>
      <c r="AE18" s="326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72" t="s">
        <v>44</v>
      </c>
      <c r="AT18" s="72"/>
      <c r="AU18" s="72"/>
      <c r="AV18" s="73"/>
      <c r="AW18" s="73"/>
      <c r="AX18" s="73"/>
      <c r="AY18" s="73"/>
      <c r="AZ18" s="73"/>
      <c r="BA18" s="73"/>
      <c r="BB18" s="75"/>
      <c r="BC18" s="313"/>
      <c r="BD18" s="313"/>
      <c r="BE18" s="313"/>
      <c r="BF18" s="313"/>
      <c r="BG18" s="314"/>
      <c r="BH18" s="471"/>
      <c r="BI18" s="472"/>
      <c r="BJ18" s="326"/>
      <c r="BK18" s="326"/>
      <c r="BL18" s="326"/>
      <c r="BM18" s="472"/>
      <c r="BN18" s="326"/>
      <c r="BO18" s="326"/>
      <c r="BP18" s="326"/>
      <c r="BQ18" s="472"/>
      <c r="BR18" s="326"/>
      <c r="BS18" s="326"/>
      <c r="BT18" s="326"/>
      <c r="BU18" s="472"/>
      <c r="BV18" s="472"/>
      <c r="BW18" s="472"/>
      <c r="BX18" s="75"/>
      <c r="BY18" s="427"/>
      <c r="BZ18" s="346"/>
      <c r="CA18" s="346"/>
      <c r="CB18" s="346"/>
      <c r="CC18" s="337"/>
      <c r="CD18" s="542"/>
      <c r="CE18" s="543"/>
      <c r="CF18" s="543"/>
      <c r="CG18" s="4" t="s">
        <v>30</v>
      </c>
      <c r="CH18" s="4"/>
      <c r="CI18" s="4" t="s">
        <v>31</v>
      </c>
      <c r="CJ18" s="4"/>
      <c r="CK18" s="4"/>
      <c r="CL18" s="16"/>
      <c r="CN18" s="568"/>
      <c r="CO18" s="569"/>
      <c r="CP18" s="569"/>
      <c r="CQ18" s="569"/>
      <c r="CR18" s="569"/>
      <c r="CS18" s="569"/>
      <c r="CT18" s="569"/>
      <c r="CU18" s="570"/>
      <c r="CV18" s="685"/>
      <c r="CW18" s="515"/>
      <c r="CX18" s="515"/>
      <c r="CY18" s="515"/>
      <c r="CZ18" s="515"/>
      <c r="DA18" s="515"/>
      <c r="DB18" s="515"/>
      <c r="DC18" s="504"/>
      <c r="DD18" s="505"/>
      <c r="DE18" s="313"/>
      <c r="DF18" s="313"/>
      <c r="DG18" s="313"/>
      <c r="DH18" s="313"/>
      <c r="DI18" s="313"/>
      <c r="DJ18" s="564"/>
      <c r="DK18" s="278"/>
      <c r="DL18" s="557" t="s">
        <v>45</v>
      </c>
      <c r="DM18" s="557"/>
      <c r="DN18" s="506"/>
      <c r="DO18" s="507"/>
      <c r="DP18" s="557" t="s">
        <v>34</v>
      </c>
      <c r="DQ18" s="279"/>
    </row>
    <row r="19" spans="1:121" ht="7.5" customHeight="1">
      <c r="A19" s="571"/>
      <c r="B19" s="312"/>
      <c r="C19" s="313"/>
      <c r="D19" s="313"/>
      <c r="E19" s="313"/>
      <c r="F19" s="313"/>
      <c r="G19" s="313"/>
      <c r="H19" s="313"/>
      <c r="I19" s="314"/>
      <c r="J19" s="560"/>
      <c r="K19" s="561"/>
      <c r="L19" s="561"/>
      <c r="M19" s="561"/>
      <c r="N19" s="561"/>
      <c r="O19" s="561"/>
      <c r="P19" s="561"/>
      <c r="Q19" s="561"/>
      <c r="R19" s="424" t="s">
        <v>46</v>
      </c>
      <c r="S19" s="263"/>
      <c r="T19" s="326" t="s">
        <v>47</v>
      </c>
      <c r="U19" s="262"/>
      <c r="V19" s="561"/>
      <c r="W19" s="561"/>
      <c r="X19" s="561"/>
      <c r="Y19" s="561"/>
      <c r="Z19" s="561"/>
      <c r="AA19" s="561"/>
      <c r="AB19" s="262"/>
      <c r="AC19" s="424" t="s">
        <v>48</v>
      </c>
      <c r="AD19" s="263"/>
      <c r="AE19" s="424" t="s">
        <v>49</v>
      </c>
      <c r="AF19" s="539"/>
      <c r="AG19" s="539"/>
      <c r="AH19" s="539"/>
      <c r="AI19" s="539"/>
      <c r="AJ19" s="539"/>
      <c r="AK19" s="539"/>
      <c r="AL19" s="539"/>
      <c r="AM19" s="539"/>
      <c r="AN19" s="539"/>
      <c r="AO19" s="539"/>
      <c r="AP19" s="539"/>
      <c r="AQ19" s="539"/>
      <c r="AR19" s="539"/>
      <c r="AS19" s="544">
        <v>15201</v>
      </c>
      <c r="AT19" s="329"/>
      <c r="AU19" s="329"/>
      <c r="AV19" s="329"/>
      <c r="AW19" s="329"/>
      <c r="AX19" s="329"/>
      <c r="AY19" s="329"/>
      <c r="AZ19" s="329"/>
      <c r="BA19" s="329"/>
      <c r="BB19" s="330"/>
      <c r="BC19" s="313"/>
      <c r="BD19" s="313"/>
      <c r="BE19" s="313"/>
      <c r="BF19" s="313"/>
      <c r="BG19" s="314"/>
      <c r="BH19" s="471" t="s">
        <v>624</v>
      </c>
      <c r="BI19" s="472"/>
      <c r="BJ19" s="424"/>
      <c r="BK19" s="424"/>
      <c r="BL19" s="424"/>
      <c r="BM19" s="475" t="s">
        <v>6</v>
      </c>
      <c r="BN19" s="424"/>
      <c r="BO19" s="424"/>
      <c r="BP19" s="424"/>
      <c r="BQ19" s="475" t="s">
        <v>7</v>
      </c>
      <c r="BR19" s="424"/>
      <c r="BS19" s="424"/>
      <c r="BT19" s="424"/>
      <c r="BU19" s="475" t="s">
        <v>50</v>
      </c>
      <c r="BV19" s="475"/>
      <c r="BW19" s="475"/>
      <c r="BX19" s="72"/>
      <c r="BY19" s="672" t="s">
        <v>205</v>
      </c>
      <c r="BZ19" s="673"/>
      <c r="CA19" s="673"/>
      <c r="CB19" s="673"/>
      <c r="CC19" s="673"/>
      <c r="CD19" s="673"/>
      <c r="CE19" s="673"/>
      <c r="CF19" s="673"/>
      <c r="CG19" s="673"/>
      <c r="CH19" s="673"/>
      <c r="CI19" s="673"/>
      <c r="CJ19" s="673"/>
      <c r="CK19" s="673"/>
      <c r="CL19" s="674"/>
      <c r="CN19" s="565" t="s">
        <v>51</v>
      </c>
      <c r="CO19" s="566"/>
      <c r="CP19" s="566"/>
      <c r="CQ19" s="566"/>
      <c r="CR19" s="566"/>
      <c r="CS19" s="566"/>
      <c r="CT19" s="566"/>
      <c r="CU19" s="567"/>
      <c r="CV19" s="682"/>
      <c r="CW19" s="508"/>
      <c r="CX19" s="508"/>
      <c r="CY19" s="508"/>
      <c r="CZ19" s="508"/>
      <c r="DA19" s="508"/>
      <c r="DB19" s="508"/>
      <c r="DC19" s="510" t="s">
        <v>43</v>
      </c>
      <c r="DD19" s="511"/>
      <c r="DE19" s="313"/>
      <c r="DF19" s="313"/>
      <c r="DG19" s="313"/>
      <c r="DH19" s="313"/>
      <c r="DI19" s="313"/>
      <c r="DJ19" s="564"/>
      <c r="DK19" s="278"/>
      <c r="DL19" s="557"/>
      <c r="DM19" s="557"/>
      <c r="DN19" s="506"/>
      <c r="DO19" s="507"/>
      <c r="DP19" s="557"/>
      <c r="DQ19" s="279"/>
    </row>
    <row r="20" spans="1:121" ht="7.5" customHeight="1" thickBot="1">
      <c r="A20" s="571"/>
      <c r="B20" s="315"/>
      <c r="C20" s="316"/>
      <c r="D20" s="316"/>
      <c r="E20" s="316"/>
      <c r="F20" s="316"/>
      <c r="G20" s="316"/>
      <c r="H20" s="316"/>
      <c r="I20" s="317"/>
      <c r="J20" s="562"/>
      <c r="K20" s="563"/>
      <c r="L20" s="563"/>
      <c r="M20" s="563"/>
      <c r="N20" s="563"/>
      <c r="O20" s="563"/>
      <c r="P20" s="563"/>
      <c r="Q20" s="563"/>
      <c r="R20" s="425"/>
      <c r="S20" s="264"/>
      <c r="T20" s="425"/>
      <c r="U20" s="264"/>
      <c r="V20" s="563"/>
      <c r="W20" s="563"/>
      <c r="X20" s="563"/>
      <c r="Y20" s="563"/>
      <c r="Z20" s="563"/>
      <c r="AA20" s="563"/>
      <c r="AB20" s="264"/>
      <c r="AC20" s="425"/>
      <c r="AD20" s="264"/>
      <c r="AE20" s="425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5"/>
      <c r="AT20" s="454"/>
      <c r="AU20" s="454"/>
      <c r="AV20" s="454"/>
      <c r="AW20" s="454"/>
      <c r="AX20" s="454"/>
      <c r="AY20" s="454"/>
      <c r="AZ20" s="454"/>
      <c r="BA20" s="454"/>
      <c r="BB20" s="546"/>
      <c r="BC20" s="316"/>
      <c r="BD20" s="316"/>
      <c r="BE20" s="316"/>
      <c r="BF20" s="316"/>
      <c r="BG20" s="317"/>
      <c r="BH20" s="473"/>
      <c r="BI20" s="474"/>
      <c r="BJ20" s="425"/>
      <c r="BK20" s="425"/>
      <c r="BL20" s="425"/>
      <c r="BM20" s="474"/>
      <c r="BN20" s="425"/>
      <c r="BO20" s="425"/>
      <c r="BP20" s="425"/>
      <c r="BQ20" s="474"/>
      <c r="BR20" s="425"/>
      <c r="BS20" s="425"/>
      <c r="BT20" s="425"/>
      <c r="BU20" s="474"/>
      <c r="BV20" s="474"/>
      <c r="BW20" s="474"/>
      <c r="BX20" s="74"/>
      <c r="BY20" s="675"/>
      <c r="BZ20" s="676"/>
      <c r="CA20" s="676"/>
      <c r="CB20" s="676"/>
      <c r="CC20" s="676"/>
      <c r="CD20" s="676"/>
      <c r="CE20" s="676"/>
      <c r="CF20" s="676"/>
      <c r="CG20" s="676"/>
      <c r="CH20" s="676"/>
      <c r="CI20" s="676"/>
      <c r="CJ20" s="676"/>
      <c r="CK20" s="676"/>
      <c r="CL20" s="677"/>
      <c r="CN20" s="315"/>
      <c r="CO20" s="316"/>
      <c r="CP20" s="316"/>
      <c r="CQ20" s="316"/>
      <c r="CR20" s="316"/>
      <c r="CS20" s="316"/>
      <c r="CT20" s="316"/>
      <c r="CU20" s="332"/>
      <c r="CV20" s="683"/>
      <c r="CW20" s="509"/>
      <c r="CX20" s="509"/>
      <c r="CY20" s="509"/>
      <c r="CZ20" s="509"/>
      <c r="DA20" s="509"/>
      <c r="DB20" s="509"/>
      <c r="DC20" s="512"/>
      <c r="DD20" s="513"/>
      <c r="DE20" s="454"/>
      <c r="DF20" s="454"/>
      <c r="DG20" s="454"/>
      <c r="DH20" s="454"/>
      <c r="DI20" s="454"/>
      <c r="DJ20" s="546"/>
      <c r="DK20" s="280"/>
      <c r="DL20" s="273"/>
      <c r="DM20" s="273"/>
      <c r="DN20" s="273"/>
      <c r="DO20" s="273"/>
      <c r="DP20" s="273"/>
      <c r="DQ20" s="274"/>
    </row>
    <row r="21" spans="1:121" ht="9" customHeight="1">
      <c r="A21" s="571"/>
      <c r="B21" s="418" t="s">
        <v>52</v>
      </c>
      <c r="C21" s="310"/>
      <c r="D21" s="310"/>
      <c r="E21" s="310"/>
      <c r="F21" s="310"/>
      <c r="G21" s="310"/>
      <c r="H21" s="310"/>
      <c r="I21" s="311"/>
      <c r="J21" s="409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1"/>
      <c r="AL21" s="418" t="s">
        <v>53</v>
      </c>
      <c r="AM21" s="310"/>
      <c r="AN21" s="310"/>
      <c r="AO21" s="310"/>
      <c r="AP21" s="310"/>
      <c r="AQ21" s="310"/>
      <c r="AR21" s="311"/>
      <c r="AS21" s="412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296" t="s">
        <v>624</v>
      </c>
      <c r="BZ21" s="297"/>
      <c r="CA21" s="300"/>
      <c r="CB21" s="300"/>
      <c r="CC21" s="300"/>
      <c r="CD21" s="297" t="s">
        <v>206</v>
      </c>
      <c r="CE21" s="300"/>
      <c r="CF21" s="300"/>
      <c r="CG21" s="300"/>
      <c r="CH21" s="297" t="s">
        <v>207</v>
      </c>
      <c r="CI21" s="300"/>
      <c r="CJ21" s="300"/>
      <c r="CK21" s="300"/>
      <c r="CL21" s="719" t="s">
        <v>208</v>
      </c>
      <c r="CN21" s="418" t="s">
        <v>55</v>
      </c>
      <c r="CO21" s="310"/>
      <c r="CP21" s="310"/>
      <c r="CQ21" s="310"/>
      <c r="CR21" s="310"/>
      <c r="CS21" s="310"/>
      <c r="CT21" s="310"/>
      <c r="CU21" s="551"/>
      <c r="CV21" s="281"/>
      <c r="CW21" s="363" t="s">
        <v>56</v>
      </c>
      <c r="CX21" s="363"/>
      <c r="CY21" s="363"/>
      <c r="CZ21" s="363"/>
      <c r="DA21" s="363"/>
      <c r="DB21" s="363"/>
      <c r="DC21" s="363"/>
      <c r="DD21" s="363"/>
      <c r="DE21" s="73"/>
      <c r="DF21" s="549" t="s">
        <v>621</v>
      </c>
      <c r="DG21" s="549"/>
      <c r="DH21" s="549"/>
      <c r="DI21" s="549"/>
      <c r="DJ21" s="549"/>
      <c r="DK21" s="549"/>
      <c r="DL21" s="73"/>
      <c r="DM21" s="363" t="s">
        <v>57</v>
      </c>
      <c r="DN21" s="363"/>
      <c r="DO21" s="363"/>
      <c r="DP21" s="363"/>
      <c r="DQ21" s="282"/>
    </row>
    <row r="22" spans="1:121" ht="9" customHeight="1" thickBot="1">
      <c r="A22" s="571"/>
      <c r="B22" s="312"/>
      <c r="C22" s="313"/>
      <c r="D22" s="313"/>
      <c r="E22" s="313"/>
      <c r="F22" s="313"/>
      <c r="G22" s="313"/>
      <c r="H22" s="313"/>
      <c r="I22" s="314"/>
      <c r="J22" s="412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4"/>
      <c r="AL22" s="15" t="s">
        <v>58</v>
      </c>
      <c r="AR22" s="9"/>
      <c r="AS22" s="412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298"/>
      <c r="BZ22" s="299"/>
      <c r="CA22" s="301"/>
      <c r="CB22" s="301"/>
      <c r="CC22" s="301"/>
      <c r="CD22" s="299"/>
      <c r="CE22" s="301"/>
      <c r="CF22" s="301"/>
      <c r="CG22" s="301"/>
      <c r="CH22" s="299"/>
      <c r="CI22" s="301"/>
      <c r="CJ22" s="301"/>
      <c r="CK22" s="301"/>
      <c r="CL22" s="720"/>
      <c r="CN22" s="15" t="s">
        <v>60</v>
      </c>
      <c r="CT22" s="8"/>
      <c r="CU22" s="10"/>
      <c r="CV22" s="281"/>
      <c r="CW22" s="552" t="s">
        <v>61</v>
      </c>
      <c r="CX22" s="552"/>
      <c r="CY22" s="552"/>
      <c r="CZ22" s="552"/>
      <c r="DA22" s="552"/>
      <c r="DB22" s="552"/>
      <c r="DC22" s="552"/>
      <c r="DD22" s="552"/>
      <c r="DE22" s="73"/>
      <c r="DF22" s="552" t="s">
        <v>62</v>
      </c>
      <c r="DG22" s="552"/>
      <c r="DH22" s="552"/>
      <c r="DI22" s="552"/>
      <c r="DJ22" s="552"/>
      <c r="DK22" s="552"/>
      <c r="DL22" s="73"/>
      <c r="DM22" s="552" t="s">
        <v>63</v>
      </c>
      <c r="DN22" s="552"/>
      <c r="DO22" s="552"/>
      <c r="DP22" s="552"/>
      <c r="DQ22" s="282"/>
    </row>
    <row r="23" spans="1:121" ht="9" customHeight="1">
      <c r="A23" s="571"/>
      <c r="B23" s="312"/>
      <c r="C23" s="313"/>
      <c r="D23" s="313"/>
      <c r="E23" s="313"/>
      <c r="F23" s="313"/>
      <c r="G23" s="313"/>
      <c r="H23" s="313"/>
      <c r="I23" s="314"/>
      <c r="J23" s="412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4"/>
      <c r="AL23" s="15" t="s">
        <v>64</v>
      </c>
      <c r="AR23" s="9"/>
      <c r="AS23" s="412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4"/>
      <c r="CB23" s="8"/>
      <c r="CC23" s="8"/>
      <c r="CD23" s="8"/>
      <c r="CN23" s="418" t="s">
        <v>65</v>
      </c>
      <c r="CO23" s="310"/>
      <c r="CP23" s="310"/>
      <c r="CQ23" s="310"/>
      <c r="CR23" s="310"/>
      <c r="CS23" s="310"/>
      <c r="CT23" s="310"/>
      <c r="CU23" s="551"/>
      <c r="CV23" s="283"/>
      <c r="CW23" s="363" t="s">
        <v>66</v>
      </c>
      <c r="CX23" s="363"/>
      <c r="CY23" s="363"/>
      <c r="CZ23" s="363"/>
      <c r="DA23" s="363"/>
      <c r="DB23" s="71"/>
      <c r="DC23" s="71"/>
      <c r="DD23" s="363" t="s">
        <v>67</v>
      </c>
      <c r="DE23" s="363"/>
      <c r="DF23" s="363"/>
      <c r="DG23" s="363"/>
      <c r="DH23" s="363"/>
      <c r="DI23" s="363"/>
      <c r="DJ23" s="363"/>
      <c r="DK23" s="71"/>
      <c r="DL23" s="71"/>
      <c r="DM23" s="363" t="s">
        <v>68</v>
      </c>
      <c r="DN23" s="363"/>
      <c r="DO23" s="363"/>
      <c r="DP23" s="363"/>
      <c r="DQ23" s="266"/>
    </row>
    <row r="24" spans="1:121" ht="9" customHeight="1">
      <c r="A24" s="571"/>
      <c r="B24" s="315"/>
      <c r="C24" s="316"/>
      <c r="D24" s="316"/>
      <c r="E24" s="316"/>
      <c r="F24" s="316"/>
      <c r="G24" s="316"/>
      <c r="H24" s="316"/>
      <c r="I24" s="317"/>
      <c r="J24" s="415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7"/>
      <c r="AL24" s="28" t="s">
        <v>69</v>
      </c>
      <c r="AM24" s="4"/>
      <c r="AN24" s="4"/>
      <c r="AO24" s="4"/>
      <c r="AP24" s="4"/>
      <c r="AQ24" s="4"/>
      <c r="AR24" s="19"/>
      <c r="AS24" s="415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7"/>
      <c r="BZ24" s="65" t="s">
        <v>54</v>
      </c>
      <c r="CB24" s="8"/>
      <c r="CC24" s="8"/>
      <c r="CD24" s="8"/>
      <c r="CN24" s="15" t="s">
        <v>60</v>
      </c>
      <c r="CT24" s="8"/>
      <c r="CU24" s="10"/>
      <c r="CV24" s="281"/>
      <c r="CW24" s="549" t="s">
        <v>70</v>
      </c>
      <c r="CX24" s="549"/>
      <c r="CY24" s="549"/>
      <c r="CZ24" s="549"/>
      <c r="DA24" s="549"/>
      <c r="DB24" s="73"/>
      <c r="DC24" s="73"/>
      <c r="DD24" s="549" t="s">
        <v>71</v>
      </c>
      <c r="DE24" s="549"/>
      <c r="DF24" s="549"/>
      <c r="DG24" s="549"/>
      <c r="DH24" s="549"/>
      <c r="DI24" s="549"/>
      <c r="DJ24" s="549"/>
      <c r="DK24" s="73"/>
      <c r="DL24" s="73"/>
      <c r="DM24" s="549" t="s">
        <v>72</v>
      </c>
      <c r="DN24" s="549"/>
      <c r="DO24" s="549"/>
      <c r="DP24" s="549"/>
      <c r="DQ24" s="282"/>
    </row>
    <row r="25" spans="1:121" ht="9" customHeight="1" thickBot="1">
      <c r="A25" s="571"/>
      <c r="BZ25" s="65" t="s">
        <v>59</v>
      </c>
      <c r="CA25" s="8"/>
      <c r="CB25" s="8"/>
      <c r="CC25" s="8"/>
      <c r="CD25" s="8"/>
      <c r="CN25" s="28"/>
      <c r="CO25" s="4"/>
      <c r="CP25" s="4"/>
      <c r="CQ25" s="4"/>
      <c r="CR25" s="4"/>
      <c r="CS25" s="4"/>
      <c r="CT25" s="4"/>
      <c r="CU25" s="16"/>
      <c r="CV25" s="284"/>
      <c r="CW25" s="550" t="s">
        <v>73</v>
      </c>
      <c r="CX25" s="550"/>
      <c r="CY25" s="550"/>
      <c r="CZ25" s="550"/>
      <c r="DA25" s="550"/>
      <c r="DB25" s="285"/>
      <c r="DC25" s="285"/>
      <c r="DD25" s="550" t="s">
        <v>74</v>
      </c>
      <c r="DE25" s="550"/>
      <c r="DF25" s="550"/>
      <c r="DG25" s="550"/>
      <c r="DH25" s="550"/>
      <c r="DI25" s="550"/>
      <c r="DJ25" s="550"/>
      <c r="DK25" s="285"/>
      <c r="DL25" s="285"/>
      <c r="DM25" s="550" t="s">
        <v>75</v>
      </c>
      <c r="DN25" s="550"/>
      <c r="DO25" s="550"/>
      <c r="DP25" s="550"/>
      <c r="DQ25" s="286"/>
    </row>
    <row r="26" spans="1:121" ht="17.25" customHeight="1">
      <c r="A26" s="571"/>
      <c r="B26" s="5" t="s">
        <v>76</v>
      </c>
      <c r="R26" s="29"/>
      <c r="S26" s="30"/>
      <c r="T26" s="30"/>
      <c r="U26" s="31"/>
      <c r="V26" s="30"/>
      <c r="W26" s="30"/>
      <c r="X26" s="428" t="s">
        <v>77</v>
      </c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CN26" s="443" t="s">
        <v>180</v>
      </c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  <c r="DE26" s="444"/>
      <c r="DF26" s="444"/>
      <c r="DG26" s="444"/>
      <c r="DH26" s="444"/>
      <c r="DI26" s="444"/>
      <c r="DJ26" s="444"/>
      <c r="DK26" s="444"/>
      <c r="DL26" s="444"/>
      <c r="DM26" s="444"/>
      <c r="DN26" s="444"/>
      <c r="DO26" s="444"/>
      <c r="DP26" s="444"/>
      <c r="DQ26" s="444"/>
    </row>
    <row r="27" spans="1:121" ht="9" customHeight="1" thickBot="1">
      <c r="A27" s="571"/>
      <c r="R27" s="32"/>
      <c r="S27" s="32"/>
      <c r="T27" s="32"/>
      <c r="U27" s="32"/>
      <c r="V27" s="32"/>
      <c r="W27" s="32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5"/>
      <c r="DQ27" s="445"/>
    </row>
    <row r="28" spans="1:125" ht="14.25">
      <c r="A28" s="571"/>
      <c r="B28" s="405" t="s">
        <v>181</v>
      </c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7"/>
      <c r="AJ28" s="408" t="s">
        <v>78</v>
      </c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33" t="s">
        <v>79</v>
      </c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4"/>
      <c r="DL28" s="554" t="s">
        <v>80</v>
      </c>
      <c r="DM28" s="555"/>
      <c r="DN28" s="555"/>
      <c r="DO28" s="555"/>
      <c r="DP28" s="555"/>
      <c r="DQ28" s="556"/>
      <c r="DR28" s="8"/>
      <c r="DS28" s="8"/>
      <c r="DT28" s="8"/>
      <c r="DU28" s="8"/>
    </row>
    <row r="29" spans="1:125" ht="9.75" customHeight="1">
      <c r="A29" s="571"/>
      <c r="B29" s="419" t="s">
        <v>81</v>
      </c>
      <c r="C29" s="310"/>
      <c r="D29" s="310"/>
      <c r="E29" s="310"/>
      <c r="F29" s="310"/>
      <c r="G29" s="311"/>
      <c r="H29" s="418" t="s">
        <v>82</v>
      </c>
      <c r="I29" s="310"/>
      <c r="J29" s="310"/>
      <c r="K29" s="311"/>
      <c r="L29" s="418" t="s">
        <v>83</v>
      </c>
      <c r="M29" s="310"/>
      <c r="N29" s="310"/>
      <c r="O29" s="310"/>
      <c r="P29" s="310"/>
      <c r="Q29" s="310"/>
      <c r="R29" s="311"/>
      <c r="S29" s="418" t="s">
        <v>84</v>
      </c>
      <c r="T29" s="310"/>
      <c r="U29" s="310"/>
      <c r="V29" s="310"/>
      <c r="W29" s="310"/>
      <c r="X29" s="311"/>
      <c r="Y29" s="418" t="s">
        <v>85</v>
      </c>
      <c r="Z29" s="310"/>
      <c r="AA29" s="310"/>
      <c r="AB29" s="310"/>
      <c r="AC29" s="310"/>
      <c r="AD29" s="310"/>
      <c r="AE29" s="310"/>
      <c r="AF29" s="310"/>
      <c r="AG29" s="310"/>
      <c r="AH29" s="310"/>
      <c r="AI29" s="311"/>
      <c r="AJ29" s="399" t="s">
        <v>617</v>
      </c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56" t="s">
        <v>86</v>
      </c>
      <c r="BG29" s="456"/>
      <c r="BH29" s="456"/>
      <c r="BI29" s="456"/>
      <c r="BJ29" s="456" t="s">
        <v>87</v>
      </c>
      <c r="BK29" s="456"/>
      <c r="BL29" s="456"/>
      <c r="BM29" s="456"/>
      <c r="BN29" s="399" t="s">
        <v>201</v>
      </c>
      <c r="BO29" s="447"/>
      <c r="BP29" s="447"/>
      <c r="BQ29" s="447"/>
      <c r="BR29" s="447"/>
      <c r="BS29" s="447"/>
      <c r="BT29" s="447"/>
      <c r="BU29" s="447"/>
      <c r="BV29" s="447"/>
      <c r="BW29" s="447"/>
      <c r="BX29" s="447"/>
      <c r="BY29" s="447"/>
      <c r="BZ29" s="447"/>
      <c r="CA29" s="447"/>
      <c r="CB29" s="447"/>
      <c r="CC29" s="447"/>
      <c r="CD29" s="447"/>
      <c r="CE29" s="447"/>
      <c r="CF29" s="447"/>
      <c r="CG29" s="447"/>
      <c r="CH29" s="447"/>
      <c r="CI29" s="447"/>
      <c r="CJ29" s="447"/>
      <c r="CK29" s="447"/>
      <c r="CL29" s="447"/>
      <c r="CM29" s="447"/>
      <c r="CN29" s="447"/>
      <c r="CO29" s="8"/>
      <c r="CP29" s="8"/>
      <c r="CQ29" s="8"/>
      <c r="CR29" s="8"/>
      <c r="CS29" s="13"/>
      <c r="CT29" s="418" t="s">
        <v>88</v>
      </c>
      <c r="CU29" s="310"/>
      <c r="CV29" s="310"/>
      <c r="CW29" s="310"/>
      <c r="CX29" s="310"/>
      <c r="CY29" s="310"/>
      <c r="CZ29" s="311"/>
      <c r="DA29" s="418" t="s">
        <v>89</v>
      </c>
      <c r="DB29" s="310"/>
      <c r="DC29" s="310"/>
      <c r="DD29" s="310"/>
      <c r="DE29" s="310"/>
      <c r="DF29" s="310"/>
      <c r="DG29" s="310"/>
      <c r="DH29" s="310"/>
      <c r="DI29" s="310"/>
      <c r="DJ29" s="310"/>
      <c r="DK29" s="311"/>
      <c r="DL29" s="401" t="s">
        <v>90</v>
      </c>
      <c r="DM29" s="402"/>
      <c r="DN29" s="402"/>
      <c r="DO29" s="402"/>
      <c r="DP29" s="402"/>
      <c r="DQ29" s="446"/>
      <c r="DR29" s="8"/>
      <c r="DS29" s="8"/>
      <c r="DT29" s="8"/>
      <c r="DU29" s="8"/>
    </row>
    <row r="30" spans="1:125" ht="7.5" customHeight="1">
      <c r="A30" s="571"/>
      <c r="B30" s="420"/>
      <c r="C30" s="313"/>
      <c r="D30" s="313"/>
      <c r="E30" s="313"/>
      <c r="F30" s="313"/>
      <c r="G30" s="314"/>
      <c r="H30" s="312"/>
      <c r="I30" s="313"/>
      <c r="J30" s="313"/>
      <c r="K30" s="314"/>
      <c r="L30" s="312"/>
      <c r="M30" s="313"/>
      <c r="N30" s="313"/>
      <c r="O30" s="313"/>
      <c r="P30" s="313"/>
      <c r="Q30" s="313"/>
      <c r="R30" s="314"/>
      <c r="S30" s="312"/>
      <c r="T30" s="313"/>
      <c r="U30" s="313"/>
      <c r="V30" s="313"/>
      <c r="W30" s="313"/>
      <c r="X30" s="314"/>
      <c r="Y30" s="312"/>
      <c r="Z30" s="313"/>
      <c r="AA30" s="313"/>
      <c r="AB30" s="313"/>
      <c r="AC30" s="313"/>
      <c r="AD30" s="313"/>
      <c r="AE30" s="313"/>
      <c r="AF30" s="313"/>
      <c r="AG30" s="313"/>
      <c r="AH30" s="313"/>
      <c r="AI30" s="314"/>
      <c r="AJ30" s="401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57" t="s">
        <v>91</v>
      </c>
      <c r="BG30" s="457"/>
      <c r="BH30" s="457"/>
      <c r="BI30" s="457"/>
      <c r="BJ30" s="457" t="s">
        <v>92</v>
      </c>
      <c r="BK30" s="457"/>
      <c r="BL30" s="457"/>
      <c r="BM30" s="457"/>
      <c r="BN30" s="448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18" t="s">
        <v>93</v>
      </c>
      <c r="CP30" s="310"/>
      <c r="CQ30" s="310"/>
      <c r="CR30" s="310"/>
      <c r="CS30" s="311"/>
      <c r="CT30" s="312"/>
      <c r="CU30" s="313"/>
      <c r="CV30" s="313"/>
      <c r="CW30" s="313"/>
      <c r="CX30" s="313"/>
      <c r="CY30" s="313"/>
      <c r="CZ30" s="314"/>
      <c r="DA30" s="312"/>
      <c r="DB30" s="313"/>
      <c r="DC30" s="313"/>
      <c r="DD30" s="313"/>
      <c r="DE30" s="313"/>
      <c r="DF30" s="313"/>
      <c r="DG30" s="313"/>
      <c r="DH30" s="313"/>
      <c r="DI30" s="313"/>
      <c r="DJ30" s="313"/>
      <c r="DK30" s="314"/>
      <c r="DL30" s="401"/>
      <c r="DM30" s="402"/>
      <c r="DN30" s="402"/>
      <c r="DO30" s="402"/>
      <c r="DP30" s="402"/>
      <c r="DQ30" s="446"/>
      <c r="DR30" s="8"/>
      <c r="DS30" s="8"/>
      <c r="DT30" s="8"/>
      <c r="DU30" s="8"/>
    </row>
    <row r="31" spans="1:125" ht="7.5" customHeight="1" thickBot="1">
      <c r="A31" s="571"/>
      <c r="B31" s="421"/>
      <c r="C31" s="374"/>
      <c r="D31" s="374"/>
      <c r="E31" s="374"/>
      <c r="F31" s="374"/>
      <c r="G31" s="422"/>
      <c r="H31" s="423" t="s">
        <v>94</v>
      </c>
      <c r="I31" s="374"/>
      <c r="J31" s="374"/>
      <c r="K31" s="422"/>
      <c r="L31" s="35"/>
      <c r="M31" s="36"/>
      <c r="N31" s="36"/>
      <c r="O31" s="36"/>
      <c r="P31" s="36"/>
      <c r="Q31" s="36"/>
      <c r="R31" s="37"/>
      <c r="S31" s="423" t="s">
        <v>95</v>
      </c>
      <c r="T31" s="374"/>
      <c r="U31" s="374"/>
      <c r="V31" s="374"/>
      <c r="W31" s="374"/>
      <c r="X31" s="422"/>
      <c r="Y31" s="38"/>
      <c r="Z31" s="39"/>
      <c r="AA31" s="39"/>
      <c r="AB31" s="39"/>
      <c r="AC31" s="39"/>
      <c r="AD31" s="39"/>
      <c r="AE31" s="39"/>
      <c r="AF31" s="36"/>
      <c r="AG31" s="36"/>
      <c r="AH31" s="36"/>
      <c r="AI31" s="36"/>
      <c r="AJ31" s="403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58" t="s">
        <v>96</v>
      </c>
      <c r="BG31" s="458"/>
      <c r="BH31" s="458"/>
      <c r="BI31" s="458"/>
      <c r="BJ31" s="458" t="s">
        <v>97</v>
      </c>
      <c r="BK31" s="458"/>
      <c r="BL31" s="458"/>
      <c r="BM31" s="458"/>
      <c r="BN31" s="450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23" t="s">
        <v>98</v>
      </c>
      <c r="CP31" s="374"/>
      <c r="CQ31" s="374"/>
      <c r="CR31" s="374"/>
      <c r="CS31" s="422"/>
      <c r="CT31" s="423" t="s">
        <v>99</v>
      </c>
      <c r="CU31" s="374"/>
      <c r="CV31" s="374"/>
      <c r="CW31" s="374"/>
      <c r="CX31" s="374"/>
      <c r="CY31" s="374"/>
      <c r="CZ31" s="422"/>
      <c r="DA31" s="38"/>
      <c r="DB31" s="39"/>
      <c r="DC31" s="39"/>
      <c r="DD31" s="39"/>
      <c r="DE31" s="39"/>
      <c r="DF31" s="39"/>
      <c r="DG31" s="39"/>
      <c r="DH31" s="36" t="s">
        <v>100</v>
      </c>
      <c r="DI31" s="36"/>
      <c r="DJ31" s="36"/>
      <c r="DK31" s="37"/>
      <c r="DL31" s="423" t="s">
        <v>101</v>
      </c>
      <c r="DM31" s="374"/>
      <c r="DN31" s="374"/>
      <c r="DO31" s="374"/>
      <c r="DP31" s="374"/>
      <c r="DQ31" s="553"/>
      <c r="DR31" s="8"/>
      <c r="DS31" s="8"/>
      <c r="DT31" s="8"/>
      <c r="DU31" s="8"/>
    </row>
    <row r="32" spans="1:125" ht="12" customHeight="1" thickTop="1">
      <c r="A32" s="571"/>
      <c r="B32" s="572" t="s">
        <v>102</v>
      </c>
      <c r="C32" s="573"/>
      <c r="D32" s="459" t="s">
        <v>103</v>
      </c>
      <c r="E32" s="460"/>
      <c r="F32" s="460"/>
      <c r="G32" s="461"/>
      <c r="H32" s="289">
        <f ca="1">IF(I32="","",INDIRECT(I32))</f>
      </c>
      <c r="I32" s="359"/>
      <c r="J32" s="359"/>
      <c r="K32" s="360"/>
      <c r="L32" s="372"/>
      <c r="M32" s="344"/>
      <c r="N32" s="344"/>
      <c r="O32" s="344"/>
      <c r="P32" s="344"/>
      <c r="Q32" s="344"/>
      <c r="R32" s="373"/>
      <c r="S32" s="393"/>
      <c r="T32" s="394"/>
      <c r="U32" s="394"/>
      <c r="V32" s="394"/>
      <c r="W32" s="394"/>
      <c r="X32" s="395"/>
      <c r="Y32" s="365"/>
      <c r="Z32" s="366"/>
      <c r="AA32" s="366"/>
      <c r="AB32" s="366"/>
      <c r="AC32" s="366"/>
      <c r="AD32" s="366"/>
      <c r="AE32" s="42"/>
      <c r="AF32" s="367" t="s">
        <v>104</v>
      </c>
      <c r="AG32" s="367"/>
      <c r="AH32" s="367"/>
      <c r="AI32" s="368"/>
      <c r="AJ32" s="372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73"/>
      <c r="BF32" s="295">
        <f ca="1">IF(BG32="","",INDIRECT(BG32))</f>
      </c>
      <c r="BG32" s="359"/>
      <c r="BH32" s="359"/>
      <c r="BI32" s="360"/>
      <c r="BJ32" s="624"/>
      <c r="BK32" s="624"/>
      <c r="BL32" s="624"/>
      <c r="BM32" s="624"/>
      <c r="BN32" s="333">
        <f>IF(BQ32="","","新潟県")</f>
      </c>
      <c r="BO32" s="334"/>
      <c r="BP32" s="334"/>
      <c r="BQ32" s="729"/>
      <c r="BR32" s="729"/>
      <c r="BS32" s="729"/>
      <c r="BT32" s="729"/>
      <c r="BU32" s="729"/>
      <c r="BV32" s="729"/>
      <c r="BW32" s="729"/>
      <c r="BX32" s="729"/>
      <c r="BY32" s="729"/>
      <c r="BZ32" s="729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288"/>
      <c r="CO32" s="594">
        <f ca="1">IF(BQ32="","",INDIRECT(BQ32))</f>
      </c>
      <c r="CP32" s="595"/>
      <c r="CQ32" s="595"/>
      <c r="CR32" s="595"/>
      <c r="CS32" s="596"/>
      <c r="CT32" s="640"/>
      <c r="CU32" s="359"/>
      <c r="CV32" s="359"/>
      <c r="CW32" s="359"/>
      <c r="CX32" s="359"/>
      <c r="CY32" s="359"/>
      <c r="CZ32" s="360"/>
      <c r="DA32" s="365"/>
      <c r="DB32" s="366"/>
      <c r="DC32" s="366"/>
      <c r="DD32" s="366"/>
      <c r="DE32" s="366"/>
      <c r="DF32" s="366"/>
      <c r="DG32" s="42"/>
      <c r="DH32" s="334" t="s">
        <v>104</v>
      </c>
      <c r="DI32" s="334"/>
      <c r="DJ32" s="334"/>
      <c r="DK32" s="648"/>
      <c r="DL32" s="649">
        <f>IF(OR(Y32=0,Y32=""),"",DA32/Y32*100)</f>
      </c>
      <c r="DM32" s="650"/>
      <c r="DN32" s="650"/>
      <c r="DO32" s="650"/>
      <c r="DP32" s="43"/>
      <c r="DQ32" s="64" t="s">
        <v>105</v>
      </c>
      <c r="DR32" s="8"/>
      <c r="DS32" s="8"/>
      <c r="DT32" s="8"/>
      <c r="DU32" s="8"/>
    </row>
    <row r="33" spans="1:125" ht="12" customHeight="1">
      <c r="A33" s="571"/>
      <c r="B33" s="574"/>
      <c r="C33" s="575"/>
      <c r="D33" s="60"/>
      <c r="E33" s="62"/>
      <c r="F33" s="62"/>
      <c r="G33" s="63"/>
      <c r="H33" s="290">
        <f aca="true" ca="1" t="shared" si="0" ref="H33:H62">IF(I33="","",INDIRECT(I33))</f>
      </c>
      <c r="I33" s="361"/>
      <c r="J33" s="361"/>
      <c r="K33" s="362"/>
      <c r="L33" s="389"/>
      <c r="M33" s="361"/>
      <c r="N33" s="361"/>
      <c r="O33" s="361"/>
      <c r="P33" s="361"/>
      <c r="Q33" s="361"/>
      <c r="R33" s="362"/>
      <c r="S33" s="390"/>
      <c r="T33" s="391"/>
      <c r="U33" s="391"/>
      <c r="V33" s="391"/>
      <c r="W33" s="391"/>
      <c r="X33" s="392"/>
      <c r="Y33" s="385"/>
      <c r="Z33" s="386"/>
      <c r="AA33" s="386"/>
      <c r="AB33" s="386"/>
      <c r="AC33" s="386"/>
      <c r="AD33" s="386"/>
      <c r="AE33" s="8"/>
      <c r="AF33" s="357" t="s">
        <v>104</v>
      </c>
      <c r="AG33" s="357"/>
      <c r="AH33" s="357"/>
      <c r="AI33" s="369"/>
      <c r="AJ33" s="389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294">
        <f ca="1">IF(BG33="","",INDIRECT(BG33))</f>
      </c>
      <c r="BG33" s="362"/>
      <c r="BH33" s="615"/>
      <c r="BI33" s="615"/>
      <c r="BJ33" s="593"/>
      <c r="BK33" s="593"/>
      <c r="BL33" s="593"/>
      <c r="BM33" s="593"/>
      <c r="BN33" s="356">
        <f>IF(BQ33="","","新潟県")</f>
      </c>
      <c r="BO33" s="357"/>
      <c r="BP33" s="357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80"/>
      <c r="CO33" s="590">
        <f ca="1">IF(BQ33="","",INDIRECT(BQ33))</f>
      </c>
      <c r="CP33" s="591"/>
      <c r="CQ33" s="591"/>
      <c r="CR33" s="591"/>
      <c r="CS33" s="592"/>
      <c r="CT33" s="389"/>
      <c r="CU33" s="361"/>
      <c r="CV33" s="361"/>
      <c r="CW33" s="361"/>
      <c r="CX33" s="361"/>
      <c r="CY33" s="361"/>
      <c r="CZ33" s="362"/>
      <c r="DA33" s="385"/>
      <c r="DB33" s="386"/>
      <c r="DC33" s="386"/>
      <c r="DD33" s="386"/>
      <c r="DE33" s="386"/>
      <c r="DF33" s="386"/>
      <c r="DG33" s="45"/>
      <c r="DH33" s="357" t="s">
        <v>104</v>
      </c>
      <c r="DI33" s="357"/>
      <c r="DJ33" s="357"/>
      <c r="DK33" s="369"/>
      <c r="DL33" s="651">
        <f aca="true" t="shared" si="1" ref="DL33:DL57">IF(OR(Y33=0,Y33=""),"",DA33/Y33*100)</f>
      </c>
      <c r="DM33" s="652"/>
      <c r="DN33" s="652"/>
      <c r="DO33" s="652"/>
      <c r="DP33" s="45"/>
      <c r="DQ33" s="47" t="s">
        <v>105</v>
      </c>
      <c r="DR33" s="8"/>
      <c r="DS33" s="8"/>
      <c r="DT33" s="8"/>
      <c r="DU33" s="8"/>
    </row>
    <row r="34" spans="1:125" ht="12" customHeight="1">
      <c r="A34" s="571"/>
      <c r="B34" s="576"/>
      <c r="C34" s="575"/>
      <c r="D34" s="8"/>
      <c r="E34" s="8"/>
      <c r="F34" s="8"/>
      <c r="G34" s="9"/>
      <c r="H34" s="290">
        <f ca="1" t="shared" si="0"/>
      </c>
      <c r="I34" s="361"/>
      <c r="J34" s="361"/>
      <c r="K34" s="362"/>
      <c r="L34" s="389"/>
      <c r="M34" s="361"/>
      <c r="N34" s="361"/>
      <c r="O34" s="361"/>
      <c r="P34" s="361"/>
      <c r="Q34" s="361"/>
      <c r="R34" s="362"/>
      <c r="S34" s="390"/>
      <c r="T34" s="391"/>
      <c r="U34" s="391"/>
      <c r="V34" s="391"/>
      <c r="W34" s="391"/>
      <c r="X34" s="392"/>
      <c r="Y34" s="385"/>
      <c r="Z34" s="386"/>
      <c r="AA34" s="386"/>
      <c r="AB34" s="386"/>
      <c r="AC34" s="386"/>
      <c r="AD34" s="386"/>
      <c r="AE34" s="45"/>
      <c r="AF34" s="357" t="s">
        <v>104</v>
      </c>
      <c r="AG34" s="357"/>
      <c r="AH34" s="357"/>
      <c r="AI34" s="369"/>
      <c r="AJ34" s="389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294">
        <f ca="1">IF(BG34="","",INDIRECT(BG34))</f>
      </c>
      <c r="BG34" s="362"/>
      <c r="BH34" s="615"/>
      <c r="BI34" s="615"/>
      <c r="BJ34" s="593"/>
      <c r="BK34" s="593"/>
      <c r="BL34" s="593"/>
      <c r="BM34" s="593"/>
      <c r="BN34" s="356">
        <f>IF(BQ34="","","新潟県")</f>
      </c>
      <c r="BO34" s="357"/>
      <c r="BP34" s="357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80"/>
      <c r="CO34" s="590">
        <f ca="1">IF(BQ34="","",INDIRECT(BQ34))</f>
      </c>
      <c r="CP34" s="591"/>
      <c r="CQ34" s="591"/>
      <c r="CR34" s="591"/>
      <c r="CS34" s="592"/>
      <c r="CT34" s="389"/>
      <c r="CU34" s="361"/>
      <c r="CV34" s="361"/>
      <c r="CW34" s="361"/>
      <c r="CX34" s="361"/>
      <c r="CY34" s="361"/>
      <c r="CZ34" s="362"/>
      <c r="DA34" s="385"/>
      <c r="DB34" s="386"/>
      <c r="DC34" s="386"/>
      <c r="DD34" s="386"/>
      <c r="DE34" s="386"/>
      <c r="DF34" s="386"/>
      <c r="DG34" s="45"/>
      <c r="DH34" s="357" t="s">
        <v>104</v>
      </c>
      <c r="DI34" s="357"/>
      <c r="DJ34" s="357"/>
      <c r="DK34" s="369"/>
      <c r="DL34" s="635">
        <f t="shared" si="1"/>
      </c>
      <c r="DM34" s="636"/>
      <c r="DN34" s="636"/>
      <c r="DO34" s="636"/>
      <c r="DP34" s="45"/>
      <c r="DQ34" s="47" t="s">
        <v>105</v>
      </c>
      <c r="DR34" s="8"/>
      <c r="DS34" s="8"/>
      <c r="DT34" s="8"/>
      <c r="DU34" s="8"/>
    </row>
    <row r="35" spans="1:125" ht="12" customHeight="1">
      <c r="A35" s="571"/>
      <c r="B35" s="576"/>
      <c r="C35" s="575"/>
      <c r="D35" s="8"/>
      <c r="E35" s="8"/>
      <c r="F35" s="8"/>
      <c r="G35" s="9"/>
      <c r="H35" s="290">
        <f ca="1" t="shared" si="0"/>
      </c>
      <c r="I35" s="361"/>
      <c r="J35" s="361"/>
      <c r="K35" s="362"/>
      <c r="L35" s="389"/>
      <c r="M35" s="361"/>
      <c r="N35" s="361"/>
      <c r="O35" s="361"/>
      <c r="P35" s="361"/>
      <c r="Q35" s="361"/>
      <c r="R35" s="362"/>
      <c r="S35" s="390"/>
      <c r="T35" s="391"/>
      <c r="U35" s="391"/>
      <c r="V35" s="391"/>
      <c r="W35" s="391"/>
      <c r="X35" s="392"/>
      <c r="Y35" s="385"/>
      <c r="Z35" s="386"/>
      <c r="AA35" s="386"/>
      <c r="AB35" s="386"/>
      <c r="AC35" s="386"/>
      <c r="AD35" s="386"/>
      <c r="AE35" s="45"/>
      <c r="AF35" s="357" t="s">
        <v>104</v>
      </c>
      <c r="AG35" s="357"/>
      <c r="AH35" s="357"/>
      <c r="AI35" s="369"/>
      <c r="AJ35" s="389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294">
        <f ca="1">IF(BG35="","",INDIRECT(BG35))</f>
      </c>
      <c r="BG35" s="362"/>
      <c r="BH35" s="615"/>
      <c r="BI35" s="615"/>
      <c r="BJ35" s="593"/>
      <c r="BK35" s="593"/>
      <c r="BL35" s="593"/>
      <c r="BM35" s="593"/>
      <c r="BN35" s="356">
        <f>IF(BQ35="","","新潟県")</f>
      </c>
      <c r="BO35" s="357"/>
      <c r="BP35" s="357"/>
      <c r="BQ35" s="730"/>
      <c r="BR35" s="730"/>
      <c r="BS35" s="730"/>
      <c r="BT35" s="730"/>
      <c r="BU35" s="730"/>
      <c r="BV35" s="730"/>
      <c r="BW35" s="730"/>
      <c r="BX35" s="730"/>
      <c r="BY35" s="730"/>
      <c r="BZ35" s="730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80"/>
      <c r="CO35" s="590">
        <f ca="1">IF(BQ35="","",INDIRECT(BQ35))</f>
      </c>
      <c r="CP35" s="591"/>
      <c r="CQ35" s="591"/>
      <c r="CR35" s="591"/>
      <c r="CS35" s="592"/>
      <c r="CT35" s="389"/>
      <c r="CU35" s="361"/>
      <c r="CV35" s="361"/>
      <c r="CW35" s="361"/>
      <c r="CX35" s="361"/>
      <c r="CY35" s="361"/>
      <c r="CZ35" s="362"/>
      <c r="DA35" s="385"/>
      <c r="DB35" s="386"/>
      <c r="DC35" s="386"/>
      <c r="DD35" s="386"/>
      <c r="DE35" s="386"/>
      <c r="DF35" s="386"/>
      <c r="DG35" s="45"/>
      <c r="DH35" s="357" t="s">
        <v>104</v>
      </c>
      <c r="DI35" s="357"/>
      <c r="DJ35" s="357"/>
      <c r="DK35" s="369"/>
      <c r="DL35" s="635">
        <f t="shared" si="1"/>
      </c>
      <c r="DM35" s="636"/>
      <c r="DN35" s="636"/>
      <c r="DO35" s="636"/>
      <c r="DP35" s="45"/>
      <c r="DQ35" s="47" t="s">
        <v>105</v>
      </c>
      <c r="DR35" s="8"/>
      <c r="DS35" s="8"/>
      <c r="DT35" s="8"/>
      <c r="DU35" s="8"/>
    </row>
    <row r="36" spans="1:125" ht="12" customHeight="1" thickBot="1">
      <c r="A36" s="571"/>
      <c r="B36" s="576"/>
      <c r="C36" s="575"/>
      <c r="D36" s="36"/>
      <c r="E36" s="36"/>
      <c r="F36" s="36"/>
      <c r="G36" s="374" t="s">
        <v>106</v>
      </c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6"/>
      <c r="U36" s="36"/>
      <c r="V36" s="36"/>
      <c r="W36" s="36"/>
      <c r="X36" s="36"/>
      <c r="Y36" s="370">
        <f>IF(SUM(Y32:AD35)=0,"",SUM(Y32:AD35))</f>
      </c>
      <c r="Z36" s="371"/>
      <c r="AA36" s="371"/>
      <c r="AB36" s="371"/>
      <c r="AC36" s="371"/>
      <c r="AD36" s="371"/>
      <c r="AE36" s="8"/>
      <c r="AF36" s="357" t="s">
        <v>104</v>
      </c>
      <c r="AG36" s="357"/>
      <c r="AH36" s="357"/>
      <c r="AI36" s="369"/>
      <c r="AJ36" s="354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64"/>
      <c r="BG36" s="364"/>
      <c r="BH36" s="364"/>
      <c r="BI36" s="364"/>
      <c r="BJ36" s="364"/>
      <c r="BK36" s="364"/>
      <c r="BL36" s="364"/>
      <c r="BM36" s="364"/>
      <c r="BN36" s="354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81"/>
      <c r="CP36" s="81"/>
      <c r="CQ36" s="81"/>
      <c r="CR36" s="81"/>
      <c r="CS36" s="82"/>
      <c r="CT36" s="637"/>
      <c r="CU36" s="452"/>
      <c r="CV36" s="452"/>
      <c r="CW36" s="452"/>
      <c r="CX36" s="452"/>
      <c r="CY36" s="452"/>
      <c r="CZ36" s="453"/>
      <c r="DA36" s="370">
        <f>IF(OR(Y36=0,Y36="",),"",SUM(DA32:DF35))</f>
      </c>
      <c r="DB36" s="371"/>
      <c r="DC36" s="371"/>
      <c r="DD36" s="371"/>
      <c r="DE36" s="371"/>
      <c r="DF36" s="371"/>
      <c r="DG36" s="48"/>
      <c r="DH36" s="36" t="s">
        <v>104</v>
      </c>
      <c r="DI36" s="36"/>
      <c r="DJ36" s="36"/>
      <c r="DK36" s="49"/>
      <c r="DL36" s="638">
        <f t="shared" si="1"/>
      </c>
      <c r="DM36" s="639"/>
      <c r="DN36" s="639"/>
      <c r="DO36" s="639"/>
      <c r="DP36" s="48"/>
      <c r="DQ36" s="50" t="s">
        <v>105</v>
      </c>
      <c r="DR36" s="8"/>
      <c r="DS36" s="8"/>
      <c r="DT36" s="8"/>
      <c r="DU36" s="8"/>
    </row>
    <row r="37" spans="1:125" ht="12" customHeight="1" thickTop="1">
      <c r="A37" s="571"/>
      <c r="B37" s="576"/>
      <c r="C37" s="575"/>
      <c r="D37" s="462" t="s">
        <v>203</v>
      </c>
      <c r="E37" s="463"/>
      <c r="F37" s="463"/>
      <c r="G37" s="464"/>
      <c r="H37" s="291">
        <f ca="1" t="shared" si="0"/>
      </c>
      <c r="I37" s="335"/>
      <c r="J37" s="335"/>
      <c r="K37" s="398"/>
      <c r="L37" s="372"/>
      <c r="M37" s="344"/>
      <c r="N37" s="344"/>
      <c r="O37" s="344"/>
      <c r="P37" s="344"/>
      <c r="Q37" s="344"/>
      <c r="R37" s="373"/>
      <c r="S37" s="393"/>
      <c r="T37" s="394"/>
      <c r="U37" s="394"/>
      <c r="V37" s="394"/>
      <c r="W37" s="394"/>
      <c r="X37" s="395"/>
      <c r="Y37" s="396"/>
      <c r="Z37" s="397"/>
      <c r="AA37" s="397"/>
      <c r="AB37" s="397"/>
      <c r="AC37" s="397"/>
      <c r="AD37" s="397"/>
      <c r="AE37" s="42"/>
      <c r="AF37" s="367" t="s">
        <v>104</v>
      </c>
      <c r="AG37" s="367"/>
      <c r="AH37" s="367"/>
      <c r="AI37" s="368"/>
      <c r="AJ37" s="372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295">
        <f aca="true" ca="1" t="shared" si="2" ref="BF37:BF56">IF(BG37="","",INDIRECT(BG37))</f>
      </c>
      <c r="BG37" s="360"/>
      <c r="BH37" s="618"/>
      <c r="BI37" s="618"/>
      <c r="BJ37" s="624"/>
      <c r="BK37" s="624"/>
      <c r="BL37" s="624"/>
      <c r="BM37" s="624"/>
      <c r="BN37" s="333">
        <f aca="true" t="shared" si="3" ref="BN37:BN42">IF(BQ37="","","新潟県")</f>
      </c>
      <c r="BO37" s="334"/>
      <c r="BP37" s="334"/>
      <c r="BQ37" s="716"/>
      <c r="BR37" s="716"/>
      <c r="BS37" s="716"/>
      <c r="BT37" s="716"/>
      <c r="BU37" s="716"/>
      <c r="BV37" s="716"/>
      <c r="BW37" s="716"/>
      <c r="BX37" s="716"/>
      <c r="BY37" s="716"/>
      <c r="BZ37" s="716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43"/>
      <c r="CO37" s="594">
        <f aca="true" ca="1" t="shared" si="4" ref="CO37:CO42">IF(BQ37="","",INDIRECT(BQ37))</f>
      </c>
      <c r="CP37" s="595"/>
      <c r="CQ37" s="595"/>
      <c r="CR37" s="595"/>
      <c r="CS37" s="596"/>
      <c r="CT37" s="640"/>
      <c r="CU37" s="359"/>
      <c r="CV37" s="359"/>
      <c r="CW37" s="359"/>
      <c r="CX37" s="359"/>
      <c r="CY37" s="359"/>
      <c r="CZ37" s="360"/>
      <c r="DA37" s="365"/>
      <c r="DB37" s="366"/>
      <c r="DC37" s="366"/>
      <c r="DD37" s="366"/>
      <c r="DE37" s="366"/>
      <c r="DF37" s="366"/>
      <c r="DG37" s="42"/>
      <c r="DH37" s="334" t="s">
        <v>104</v>
      </c>
      <c r="DI37" s="334"/>
      <c r="DJ37" s="334"/>
      <c r="DK37" s="648"/>
      <c r="DL37" s="649">
        <f t="shared" si="1"/>
      </c>
      <c r="DM37" s="650"/>
      <c r="DN37" s="650"/>
      <c r="DO37" s="650"/>
      <c r="DP37" s="40"/>
      <c r="DQ37" s="44" t="s">
        <v>105</v>
      </c>
      <c r="DR37" s="8"/>
      <c r="DS37" s="8"/>
      <c r="DT37" s="8"/>
      <c r="DU37" s="8"/>
    </row>
    <row r="38" spans="1:125" ht="12" customHeight="1">
      <c r="A38" s="571"/>
      <c r="B38" s="576"/>
      <c r="C38" s="575"/>
      <c r="D38" s="465"/>
      <c r="E38" s="465"/>
      <c r="F38" s="465"/>
      <c r="G38" s="466"/>
      <c r="H38" s="292">
        <f ca="1" t="shared" si="0"/>
      </c>
      <c r="I38" s="358"/>
      <c r="J38" s="358"/>
      <c r="K38" s="467"/>
      <c r="L38" s="389"/>
      <c r="M38" s="361"/>
      <c r="N38" s="361"/>
      <c r="O38" s="361"/>
      <c r="P38" s="361"/>
      <c r="Q38" s="361"/>
      <c r="R38" s="362"/>
      <c r="S38" s="390"/>
      <c r="T38" s="391"/>
      <c r="U38" s="391"/>
      <c r="V38" s="391"/>
      <c r="W38" s="391"/>
      <c r="X38" s="392"/>
      <c r="Y38" s="385"/>
      <c r="Z38" s="386"/>
      <c r="AA38" s="386"/>
      <c r="AB38" s="386"/>
      <c r="AC38" s="386"/>
      <c r="AD38" s="386"/>
      <c r="AE38" s="45"/>
      <c r="AF38" s="357" t="s">
        <v>104</v>
      </c>
      <c r="AG38" s="357"/>
      <c r="AH38" s="357"/>
      <c r="AI38" s="369"/>
      <c r="AJ38" s="389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294">
        <f ca="1" t="shared" si="2"/>
      </c>
      <c r="BG38" s="362"/>
      <c r="BH38" s="615"/>
      <c r="BI38" s="615"/>
      <c r="BJ38" s="593"/>
      <c r="BK38" s="593"/>
      <c r="BL38" s="593"/>
      <c r="BM38" s="593"/>
      <c r="BN38" s="356">
        <f t="shared" si="3"/>
      </c>
      <c r="BO38" s="357"/>
      <c r="BP38" s="357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80"/>
      <c r="CO38" s="590">
        <f ca="1" t="shared" si="4"/>
      </c>
      <c r="CP38" s="591"/>
      <c r="CQ38" s="591"/>
      <c r="CR38" s="591"/>
      <c r="CS38" s="592"/>
      <c r="CT38" s="389"/>
      <c r="CU38" s="361"/>
      <c r="CV38" s="361"/>
      <c r="CW38" s="361"/>
      <c r="CX38" s="361"/>
      <c r="CY38" s="361"/>
      <c r="CZ38" s="362"/>
      <c r="DA38" s="385"/>
      <c r="DB38" s="386"/>
      <c r="DC38" s="386"/>
      <c r="DD38" s="386"/>
      <c r="DE38" s="386"/>
      <c r="DF38" s="386"/>
      <c r="DG38" s="45"/>
      <c r="DH38" s="357" t="s">
        <v>104</v>
      </c>
      <c r="DI38" s="357"/>
      <c r="DJ38" s="357"/>
      <c r="DK38" s="369"/>
      <c r="DL38" s="635">
        <f t="shared" si="1"/>
      </c>
      <c r="DM38" s="636"/>
      <c r="DN38" s="636"/>
      <c r="DO38" s="636"/>
      <c r="DP38" s="45"/>
      <c r="DQ38" s="47" t="s">
        <v>105</v>
      </c>
      <c r="DR38" s="8"/>
      <c r="DS38" s="8"/>
      <c r="DT38" s="8"/>
      <c r="DU38" s="8"/>
    </row>
    <row r="39" spans="1:125" ht="12" customHeight="1">
      <c r="A39" s="571"/>
      <c r="B39" s="576"/>
      <c r="C39" s="575"/>
      <c r="D39" s="465"/>
      <c r="E39" s="465"/>
      <c r="F39" s="465"/>
      <c r="G39" s="466"/>
      <c r="H39" s="292">
        <f ca="1" t="shared" si="0"/>
      </c>
      <c r="I39" s="358"/>
      <c r="J39" s="358"/>
      <c r="K39" s="467"/>
      <c r="L39" s="389"/>
      <c r="M39" s="361"/>
      <c r="N39" s="361"/>
      <c r="O39" s="361"/>
      <c r="P39" s="361"/>
      <c r="Q39" s="361"/>
      <c r="R39" s="362"/>
      <c r="S39" s="390"/>
      <c r="T39" s="391"/>
      <c r="U39" s="391"/>
      <c r="V39" s="391"/>
      <c r="W39" s="391"/>
      <c r="X39" s="392"/>
      <c r="Y39" s="385"/>
      <c r="Z39" s="386"/>
      <c r="AA39" s="386"/>
      <c r="AB39" s="386"/>
      <c r="AC39" s="386"/>
      <c r="AD39" s="386"/>
      <c r="AE39" s="45"/>
      <c r="AF39" s="357" t="s">
        <v>104</v>
      </c>
      <c r="AG39" s="357"/>
      <c r="AH39" s="357"/>
      <c r="AI39" s="369"/>
      <c r="AJ39" s="389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294">
        <f ca="1" t="shared" si="2"/>
      </c>
      <c r="BG39" s="362"/>
      <c r="BH39" s="615"/>
      <c r="BI39" s="615"/>
      <c r="BJ39" s="593"/>
      <c r="BK39" s="593"/>
      <c r="BL39" s="593"/>
      <c r="BM39" s="593"/>
      <c r="BN39" s="356">
        <f t="shared" si="3"/>
      </c>
      <c r="BO39" s="357"/>
      <c r="BP39" s="357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80"/>
      <c r="CO39" s="590">
        <f ca="1" t="shared" si="4"/>
      </c>
      <c r="CP39" s="591"/>
      <c r="CQ39" s="591"/>
      <c r="CR39" s="591"/>
      <c r="CS39" s="592"/>
      <c r="CT39" s="389"/>
      <c r="CU39" s="361"/>
      <c r="CV39" s="361"/>
      <c r="CW39" s="361"/>
      <c r="CX39" s="361"/>
      <c r="CY39" s="361"/>
      <c r="CZ39" s="362"/>
      <c r="DA39" s="385"/>
      <c r="DB39" s="386"/>
      <c r="DC39" s="386"/>
      <c r="DD39" s="386"/>
      <c r="DE39" s="386"/>
      <c r="DF39" s="386"/>
      <c r="DG39" s="45"/>
      <c r="DH39" s="357" t="s">
        <v>104</v>
      </c>
      <c r="DI39" s="357"/>
      <c r="DJ39" s="357"/>
      <c r="DK39" s="369"/>
      <c r="DL39" s="635">
        <f t="shared" si="1"/>
      </c>
      <c r="DM39" s="636"/>
      <c r="DN39" s="636"/>
      <c r="DO39" s="636"/>
      <c r="DP39" s="45"/>
      <c r="DQ39" s="47" t="s">
        <v>105</v>
      </c>
      <c r="DR39" s="8"/>
      <c r="DS39" s="8"/>
      <c r="DT39" s="8"/>
      <c r="DU39" s="8"/>
    </row>
    <row r="40" spans="1:125" ht="12" customHeight="1">
      <c r="A40" s="571"/>
      <c r="B40" s="576"/>
      <c r="C40" s="575"/>
      <c r="D40" s="465"/>
      <c r="E40" s="465"/>
      <c r="F40" s="465"/>
      <c r="G40" s="466"/>
      <c r="H40" s="292">
        <f ca="1" t="shared" si="0"/>
      </c>
      <c r="I40" s="358"/>
      <c r="J40" s="358"/>
      <c r="K40" s="467"/>
      <c r="L40" s="389"/>
      <c r="M40" s="361"/>
      <c r="N40" s="361"/>
      <c r="O40" s="361"/>
      <c r="P40" s="361"/>
      <c r="Q40" s="361"/>
      <c r="R40" s="362"/>
      <c r="S40" s="390"/>
      <c r="T40" s="391"/>
      <c r="U40" s="391"/>
      <c r="V40" s="391"/>
      <c r="W40" s="391"/>
      <c r="X40" s="392"/>
      <c r="Y40" s="385"/>
      <c r="Z40" s="386"/>
      <c r="AA40" s="386"/>
      <c r="AB40" s="386"/>
      <c r="AC40" s="386"/>
      <c r="AD40" s="386"/>
      <c r="AE40" s="45"/>
      <c r="AF40" s="357" t="s">
        <v>104</v>
      </c>
      <c r="AG40" s="357"/>
      <c r="AH40" s="357"/>
      <c r="AI40" s="369"/>
      <c r="AJ40" s="389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294">
        <f ca="1" t="shared" si="2"/>
      </c>
      <c r="BG40" s="362"/>
      <c r="BH40" s="615"/>
      <c r="BI40" s="615"/>
      <c r="BJ40" s="593"/>
      <c r="BK40" s="593"/>
      <c r="BL40" s="593"/>
      <c r="BM40" s="593"/>
      <c r="BN40" s="356">
        <f t="shared" si="3"/>
      </c>
      <c r="BO40" s="357"/>
      <c r="BP40" s="357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80"/>
      <c r="CO40" s="590">
        <f ca="1" t="shared" si="4"/>
      </c>
      <c r="CP40" s="591"/>
      <c r="CQ40" s="591"/>
      <c r="CR40" s="591"/>
      <c r="CS40" s="592"/>
      <c r="CT40" s="389"/>
      <c r="CU40" s="361"/>
      <c r="CV40" s="361"/>
      <c r="CW40" s="361"/>
      <c r="CX40" s="361"/>
      <c r="CY40" s="361"/>
      <c r="CZ40" s="362"/>
      <c r="DA40" s="385"/>
      <c r="DB40" s="386"/>
      <c r="DC40" s="386"/>
      <c r="DD40" s="386"/>
      <c r="DE40" s="386"/>
      <c r="DF40" s="386"/>
      <c r="DG40" s="45"/>
      <c r="DH40" s="357" t="s">
        <v>104</v>
      </c>
      <c r="DI40" s="357"/>
      <c r="DJ40" s="357"/>
      <c r="DK40" s="369"/>
      <c r="DL40" s="635">
        <f t="shared" si="1"/>
      </c>
      <c r="DM40" s="636"/>
      <c r="DN40" s="636"/>
      <c r="DO40" s="636"/>
      <c r="DP40" s="45"/>
      <c r="DQ40" s="47" t="s">
        <v>105</v>
      </c>
      <c r="DR40" s="8"/>
      <c r="DS40" s="8"/>
      <c r="DT40" s="8"/>
      <c r="DU40" s="8"/>
    </row>
    <row r="41" spans="1:125" ht="12" customHeight="1">
      <c r="A41" s="571"/>
      <c r="B41" s="576"/>
      <c r="C41" s="575"/>
      <c r="D41" s="465"/>
      <c r="E41" s="465"/>
      <c r="F41" s="465"/>
      <c r="G41" s="466"/>
      <c r="H41" s="292">
        <f ca="1" t="shared" si="0"/>
      </c>
      <c r="I41" s="358"/>
      <c r="J41" s="358"/>
      <c r="K41" s="467"/>
      <c r="L41" s="389"/>
      <c r="M41" s="361"/>
      <c r="N41" s="361"/>
      <c r="O41" s="361"/>
      <c r="P41" s="361"/>
      <c r="Q41" s="361"/>
      <c r="R41" s="362"/>
      <c r="S41" s="390"/>
      <c r="T41" s="391"/>
      <c r="U41" s="391"/>
      <c r="V41" s="391"/>
      <c r="W41" s="391"/>
      <c r="X41" s="392"/>
      <c r="Y41" s="385"/>
      <c r="Z41" s="386"/>
      <c r="AA41" s="386"/>
      <c r="AB41" s="386"/>
      <c r="AC41" s="386"/>
      <c r="AD41" s="386"/>
      <c r="AE41" s="45"/>
      <c r="AF41" s="357" t="s">
        <v>104</v>
      </c>
      <c r="AG41" s="357"/>
      <c r="AH41" s="357"/>
      <c r="AI41" s="369"/>
      <c r="AJ41" s="389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294">
        <f ca="1" t="shared" si="2"/>
      </c>
      <c r="BG41" s="362"/>
      <c r="BH41" s="615"/>
      <c r="BI41" s="615"/>
      <c r="BJ41" s="593"/>
      <c r="BK41" s="593"/>
      <c r="BL41" s="593"/>
      <c r="BM41" s="593"/>
      <c r="BN41" s="356">
        <f t="shared" si="3"/>
      </c>
      <c r="BO41" s="357"/>
      <c r="BP41" s="357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80"/>
      <c r="CO41" s="590">
        <f ca="1" t="shared" si="4"/>
      </c>
      <c r="CP41" s="591"/>
      <c r="CQ41" s="591"/>
      <c r="CR41" s="591"/>
      <c r="CS41" s="592"/>
      <c r="CT41" s="389"/>
      <c r="CU41" s="361"/>
      <c r="CV41" s="361"/>
      <c r="CW41" s="361"/>
      <c r="CX41" s="361"/>
      <c r="CY41" s="361"/>
      <c r="CZ41" s="362"/>
      <c r="DA41" s="385"/>
      <c r="DB41" s="386"/>
      <c r="DC41" s="386"/>
      <c r="DD41" s="386"/>
      <c r="DE41" s="386"/>
      <c r="DF41" s="386"/>
      <c r="DG41" s="45"/>
      <c r="DH41" s="357" t="s">
        <v>104</v>
      </c>
      <c r="DI41" s="357"/>
      <c r="DJ41" s="357"/>
      <c r="DK41" s="369"/>
      <c r="DL41" s="635">
        <f t="shared" si="1"/>
      </c>
      <c r="DM41" s="636"/>
      <c r="DN41" s="636"/>
      <c r="DO41" s="636"/>
      <c r="DP41" s="45"/>
      <c r="DQ41" s="47" t="s">
        <v>105</v>
      </c>
      <c r="DR41" s="8"/>
      <c r="DS41" s="8"/>
      <c r="DT41" s="8"/>
      <c r="DU41" s="8"/>
    </row>
    <row r="42" spans="1:125" ht="12" customHeight="1">
      <c r="A42" s="571"/>
      <c r="B42" s="576"/>
      <c r="C42" s="575"/>
      <c r="D42" s="465"/>
      <c r="E42" s="465"/>
      <c r="F42" s="465"/>
      <c r="G42" s="466"/>
      <c r="H42" s="292">
        <f ca="1" t="shared" si="0"/>
      </c>
      <c r="I42" s="358"/>
      <c r="J42" s="358"/>
      <c r="K42" s="467"/>
      <c r="L42" s="389"/>
      <c r="M42" s="361"/>
      <c r="N42" s="361"/>
      <c r="O42" s="361"/>
      <c r="P42" s="361"/>
      <c r="Q42" s="361"/>
      <c r="R42" s="362"/>
      <c r="S42" s="390"/>
      <c r="T42" s="391"/>
      <c r="U42" s="391"/>
      <c r="V42" s="391"/>
      <c r="W42" s="391"/>
      <c r="X42" s="392"/>
      <c r="Y42" s="385"/>
      <c r="Z42" s="386"/>
      <c r="AA42" s="386"/>
      <c r="AB42" s="386"/>
      <c r="AC42" s="386"/>
      <c r="AD42" s="386"/>
      <c r="AE42" s="45"/>
      <c r="AF42" s="357" t="s">
        <v>104</v>
      </c>
      <c r="AG42" s="357"/>
      <c r="AH42" s="357"/>
      <c r="AI42" s="369"/>
      <c r="AJ42" s="389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294">
        <f ca="1" t="shared" si="2"/>
      </c>
      <c r="BG42" s="362"/>
      <c r="BH42" s="615"/>
      <c r="BI42" s="615"/>
      <c r="BJ42" s="593"/>
      <c r="BK42" s="593"/>
      <c r="BL42" s="593"/>
      <c r="BM42" s="593"/>
      <c r="BN42" s="356">
        <f t="shared" si="3"/>
      </c>
      <c r="BO42" s="357"/>
      <c r="BP42" s="357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80"/>
      <c r="CO42" s="590">
        <f ca="1" t="shared" si="4"/>
      </c>
      <c r="CP42" s="591"/>
      <c r="CQ42" s="591"/>
      <c r="CR42" s="591"/>
      <c r="CS42" s="592"/>
      <c r="CT42" s="389"/>
      <c r="CU42" s="361"/>
      <c r="CV42" s="361"/>
      <c r="CW42" s="361"/>
      <c r="CX42" s="361"/>
      <c r="CY42" s="361"/>
      <c r="CZ42" s="362"/>
      <c r="DA42" s="385"/>
      <c r="DB42" s="386"/>
      <c r="DC42" s="386"/>
      <c r="DD42" s="386"/>
      <c r="DE42" s="386"/>
      <c r="DF42" s="386"/>
      <c r="DG42" s="45"/>
      <c r="DH42" s="357" t="s">
        <v>104</v>
      </c>
      <c r="DI42" s="357"/>
      <c r="DJ42" s="357"/>
      <c r="DK42" s="369"/>
      <c r="DL42" s="635">
        <f t="shared" si="1"/>
      </c>
      <c r="DM42" s="636"/>
      <c r="DN42" s="636"/>
      <c r="DO42" s="636"/>
      <c r="DP42" s="45"/>
      <c r="DQ42" s="47" t="s">
        <v>105</v>
      </c>
      <c r="DR42" s="8"/>
      <c r="DS42" s="8"/>
      <c r="DT42" s="8"/>
      <c r="DU42" s="8"/>
    </row>
    <row r="43" spans="1:125" ht="12" customHeight="1" thickBot="1">
      <c r="A43" s="571"/>
      <c r="B43" s="576"/>
      <c r="C43" s="575"/>
      <c r="D43" s="36"/>
      <c r="E43" s="36"/>
      <c r="F43" s="36"/>
      <c r="G43" s="374" t="s">
        <v>106</v>
      </c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6"/>
      <c r="U43" s="36"/>
      <c r="V43" s="36"/>
      <c r="W43" s="36"/>
      <c r="X43" s="36"/>
      <c r="Y43" s="370">
        <f>IF(SUM(Y37:AD42)=0,"",SUM(Y37:AD42))</f>
      </c>
      <c r="Z43" s="371"/>
      <c r="AA43" s="371"/>
      <c r="AB43" s="371"/>
      <c r="AC43" s="371"/>
      <c r="AD43" s="371"/>
      <c r="AE43" s="8"/>
      <c r="AF43" s="357" t="s">
        <v>104</v>
      </c>
      <c r="AG43" s="357"/>
      <c r="AH43" s="357"/>
      <c r="AI43" s="369"/>
      <c r="AJ43" s="354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64"/>
      <c r="BG43" s="364"/>
      <c r="BH43" s="364"/>
      <c r="BI43" s="364"/>
      <c r="BJ43" s="364"/>
      <c r="BK43" s="364"/>
      <c r="BL43" s="364"/>
      <c r="BM43" s="364"/>
      <c r="BN43" s="354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452"/>
      <c r="CP43" s="452"/>
      <c r="CQ43" s="452"/>
      <c r="CR43" s="452"/>
      <c r="CS43" s="453"/>
      <c r="CT43" s="637"/>
      <c r="CU43" s="452"/>
      <c r="CV43" s="452"/>
      <c r="CW43" s="452"/>
      <c r="CX43" s="452"/>
      <c r="CY43" s="452"/>
      <c r="CZ43" s="453"/>
      <c r="DA43" s="370">
        <f>IF(OR(Y43=0,Y43="",),"",SUM(DA37:DF42))</f>
      </c>
      <c r="DB43" s="371"/>
      <c r="DC43" s="371"/>
      <c r="DD43" s="371"/>
      <c r="DE43" s="371"/>
      <c r="DF43" s="371"/>
      <c r="DG43" s="48"/>
      <c r="DH43" s="36" t="s">
        <v>104</v>
      </c>
      <c r="DI43" s="36"/>
      <c r="DJ43" s="36"/>
      <c r="DK43" s="49"/>
      <c r="DL43" s="638">
        <f t="shared" si="1"/>
      </c>
      <c r="DM43" s="639"/>
      <c r="DN43" s="639"/>
      <c r="DO43" s="639"/>
      <c r="DP43" s="48"/>
      <c r="DQ43" s="50" t="s">
        <v>105</v>
      </c>
      <c r="DR43" s="8"/>
      <c r="DS43" s="8"/>
      <c r="DT43" s="8"/>
      <c r="DU43" s="8"/>
    </row>
    <row r="44" spans="1:125" ht="12" customHeight="1" thickTop="1">
      <c r="A44" s="571"/>
      <c r="B44" s="576"/>
      <c r="C44" s="575"/>
      <c r="D44" s="376" t="s">
        <v>107</v>
      </c>
      <c r="E44" s="377"/>
      <c r="F44" s="377"/>
      <c r="G44" s="378"/>
      <c r="H44" s="291">
        <f ca="1" t="shared" si="0"/>
      </c>
      <c r="I44" s="359"/>
      <c r="J44" s="359"/>
      <c r="K44" s="360"/>
      <c r="L44" s="372"/>
      <c r="M44" s="344"/>
      <c r="N44" s="344"/>
      <c r="O44" s="344"/>
      <c r="P44" s="344"/>
      <c r="Q44" s="344"/>
      <c r="R44" s="373"/>
      <c r="S44" s="393"/>
      <c r="T44" s="394"/>
      <c r="U44" s="394"/>
      <c r="V44" s="394"/>
      <c r="W44" s="394"/>
      <c r="X44" s="395"/>
      <c r="Y44" s="365"/>
      <c r="Z44" s="366"/>
      <c r="AA44" s="366"/>
      <c r="AB44" s="366"/>
      <c r="AC44" s="366"/>
      <c r="AD44" s="366"/>
      <c r="AE44" s="42"/>
      <c r="AF44" s="367" t="s">
        <v>104</v>
      </c>
      <c r="AG44" s="367"/>
      <c r="AH44" s="367"/>
      <c r="AI44" s="368"/>
      <c r="AJ44" s="372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295">
        <f ca="1" t="shared" si="2"/>
      </c>
      <c r="BG44" s="360"/>
      <c r="BH44" s="618"/>
      <c r="BI44" s="618"/>
      <c r="BJ44" s="624"/>
      <c r="BK44" s="624"/>
      <c r="BL44" s="624"/>
      <c r="BM44" s="624"/>
      <c r="BN44" s="333">
        <f>IF(BQ44="","","新潟県")</f>
      </c>
      <c r="BO44" s="334"/>
      <c r="BP44" s="334"/>
      <c r="BQ44" s="716"/>
      <c r="BR44" s="716"/>
      <c r="BS44" s="716"/>
      <c r="BT44" s="716"/>
      <c r="BU44" s="716"/>
      <c r="BV44" s="716"/>
      <c r="BW44" s="716"/>
      <c r="BX44" s="716"/>
      <c r="BY44" s="716"/>
      <c r="BZ44" s="716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43"/>
      <c r="CO44" s="594">
        <f ca="1">IF(BQ44="","",INDIRECT(BQ44))</f>
      </c>
      <c r="CP44" s="595"/>
      <c r="CQ44" s="595"/>
      <c r="CR44" s="595"/>
      <c r="CS44" s="596"/>
      <c r="CT44" s="644"/>
      <c r="CU44" s="387"/>
      <c r="CV44" s="387"/>
      <c r="CW44" s="387"/>
      <c r="CX44" s="387"/>
      <c r="CY44" s="387"/>
      <c r="CZ44" s="388"/>
      <c r="DA44" s="365"/>
      <c r="DB44" s="366"/>
      <c r="DC44" s="366"/>
      <c r="DD44" s="366"/>
      <c r="DE44" s="366"/>
      <c r="DF44" s="366"/>
      <c r="DG44" s="42"/>
      <c r="DH44" s="334" t="s">
        <v>104</v>
      </c>
      <c r="DI44" s="334"/>
      <c r="DJ44" s="334"/>
      <c r="DK44" s="648"/>
      <c r="DL44" s="649">
        <f t="shared" si="1"/>
      </c>
      <c r="DM44" s="650"/>
      <c r="DN44" s="650"/>
      <c r="DO44" s="650"/>
      <c r="DP44" s="40"/>
      <c r="DQ44" s="44" t="s">
        <v>105</v>
      </c>
      <c r="DR44" s="8"/>
      <c r="DS44" s="8"/>
      <c r="DT44" s="8"/>
      <c r="DU44" s="8"/>
    </row>
    <row r="45" spans="1:125" ht="12" customHeight="1">
      <c r="A45" s="571"/>
      <c r="B45" s="576"/>
      <c r="C45" s="575"/>
      <c r="D45" s="8"/>
      <c r="E45" s="8"/>
      <c r="F45" s="8"/>
      <c r="G45" s="9"/>
      <c r="H45" s="292">
        <f ca="1" t="shared" si="0"/>
      </c>
      <c r="I45" s="361"/>
      <c r="J45" s="361"/>
      <c r="K45" s="362"/>
      <c r="L45" s="382"/>
      <c r="M45" s="383"/>
      <c r="N45" s="383"/>
      <c r="O45" s="383"/>
      <c r="P45" s="383"/>
      <c r="Q45" s="383"/>
      <c r="R45" s="384"/>
      <c r="S45" s="390"/>
      <c r="T45" s="391"/>
      <c r="U45" s="391"/>
      <c r="V45" s="391"/>
      <c r="W45" s="391"/>
      <c r="X45" s="392"/>
      <c r="Y45" s="385"/>
      <c r="Z45" s="386"/>
      <c r="AA45" s="386"/>
      <c r="AB45" s="386"/>
      <c r="AC45" s="386"/>
      <c r="AD45" s="386"/>
      <c r="AE45" s="45"/>
      <c r="AF45" s="45" t="s">
        <v>104</v>
      </c>
      <c r="AG45" s="45"/>
      <c r="AH45" s="45"/>
      <c r="AI45" s="45"/>
      <c r="AJ45" s="389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294">
        <f ca="1" t="shared" si="2"/>
      </c>
      <c r="BG45" s="362"/>
      <c r="BH45" s="615"/>
      <c r="BI45" s="615"/>
      <c r="BJ45" s="593"/>
      <c r="BK45" s="593"/>
      <c r="BL45" s="593"/>
      <c r="BM45" s="593"/>
      <c r="BN45" s="356">
        <f>IF(BQ45="","","新潟県")</f>
      </c>
      <c r="BO45" s="357"/>
      <c r="BP45" s="357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80"/>
      <c r="CO45" s="590">
        <f ca="1">IF(BQ45="","",INDIRECT(BQ45))</f>
      </c>
      <c r="CP45" s="591"/>
      <c r="CQ45" s="591"/>
      <c r="CR45" s="591"/>
      <c r="CS45" s="592"/>
      <c r="CT45" s="389"/>
      <c r="CU45" s="361"/>
      <c r="CV45" s="361"/>
      <c r="CW45" s="361"/>
      <c r="CX45" s="361"/>
      <c r="CY45" s="361"/>
      <c r="CZ45" s="362"/>
      <c r="DA45" s="385"/>
      <c r="DB45" s="386"/>
      <c r="DC45" s="386"/>
      <c r="DD45" s="386"/>
      <c r="DE45" s="386"/>
      <c r="DF45" s="386"/>
      <c r="DG45" s="45"/>
      <c r="DH45" s="357" t="s">
        <v>104</v>
      </c>
      <c r="DI45" s="357"/>
      <c r="DJ45" s="357"/>
      <c r="DK45" s="369"/>
      <c r="DL45" s="635">
        <f t="shared" si="1"/>
      </c>
      <c r="DM45" s="636"/>
      <c r="DN45" s="636"/>
      <c r="DO45" s="636"/>
      <c r="DP45" s="45"/>
      <c r="DQ45" s="47" t="s">
        <v>105</v>
      </c>
      <c r="DR45" s="8"/>
      <c r="DS45" s="8"/>
      <c r="DT45" s="8"/>
      <c r="DU45" s="8"/>
    </row>
    <row r="46" spans="1:125" ht="12" customHeight="1" thickBot="1">
      <c r="A46" s="571"/>
      <c r="B46" s="576"/>
      <c r="C46" s="575"/>
      <c r="D46" s="36"/>
      <c r="E46" s="36"/>
      <c r="F46" s="36"/>
      <c r="G46" s="374" t="s">
        <v>106</v>
      </c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6"/>
      <c r="U46" s="36"/>
      <c r="V46" s="36"/>
      <c r="W46" s="36"/>
      <c r="X46" s="36"/>
      <c r="Y46" s="370">
        <f>IF(SUM(Y44:AD45)=0,"",SUM(Y44:AD45))</f>
      </c>
      <c r="Z46" s="371"/>
      <c r="AA46" s="371"/>
      <c r="AB46" s="371"/>
      <c r="AC46" s="371"/>
      <c r="AD46" s="371"/>
      <c r="AE46" s="48"/>
      <c r="AF46" s="36" t="s">
        <v>104</v>
      </c>
      <c r="AG46" s="36"/>
      <c r="AH46" s="36"/>
      <c r="AI46" s="36"/>
      <c r="AJ46" s="354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64"/>
      <c r="BG46" s="364"/>
      <c r="BH46" s="364"/>
      <c r="BI46" s="364"/>
      <c r="BJ46" s="364"/>
      <c r="BK46" s="364"/>
      <c r="BL46" s="364"/>
      <c r="BM46" s="364"/>
      <c r="BN46" s="354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452"/>
      <c r="CP46" s="452"/>
      <c r="CQ46" s="452"/>
      <c r="CR46" s="452"/>
      <c r="CS46" s="453"/>
      <c r="CT46" s="637"/>
      <c r="CU46" s="452"/>
      <c r="CV46" s="452"/>
      <c r="CW46" s="452"/>
      <c r="CX46" s="452"/>
      <c r="CY46" s="452"/>
      <c r="CZ46" s="453"/>
      <c r="DA46" s="370">
        <f>IF(OR(Y46=0,Y46="",),"",SUM(DA44:DF45))</f>
      </c>
      <c r="DB46" s="371"/>
      <c r="DC46" s="371"/>
      <c r="DD46" s="371"/>
      <c r="DE46" s="371"/>
      <c r="DF46" s="371"/>
      <c r="DG46" s="48"/>
      <c r="DH46" s="36" t="s">
        <v>104</v>
      </c>
      <c r="DI46" s="36"/>
      <c r="DJ46" s="36"/>
      <c r="DK46" s="49"/>
      <c r="DL46" s="638">
        <f t="shared" si="1"/>
      </c>
      <c r="DM46" s="639"/>
      <c r="DN46" s="639"/>
      <c r="DO46" s="639"/>
      <c r="DP46" s="48"/>
      <c r="DQ46" s="50" t="s">
        <v>105</v>
      </c>
      <c r="DR46" s="8"/>
      <c r="DS46" s="8"/>
      <c r="DT46" s="8"/>
      <c r="DU46" s="8"/>
    </row>
    <row r="47" spans="1:125" ht="12" customHeight="1" thickTop="1">
      <c r="A47" s="571"/>
      <c r="B47" s="576"/>
      <c r="C47" s="575"/>
      <c r="D47" s="459" t="s">
        <v>108</v>
      </c>
      <c r="E47" s="460"/>
      <c r="F47" s="460"/>
      <c r="G47" s="461"/>
      <c r="H47" s="291">
        <f ca="1" t="shared" si="0"/>
      </c>
      <c r="I47" s="359"/>
      <c r="J47" s="359"/>
      <c r="K47" s="360"/>
      <c r="L47" s="372"/>
      <c r="M47" s="344"/>
      <c r="N47" s="344"/>
      <c r="O47" s="344"/>
      <c r="P47" s="344"/>
      <c r="Q47" s="344"/>
      <c r="R47" s="373"/>
      <c r="S47" s="136">
        <f ca="1">IF(T47="","",INDIRECT(T47))</f>
      </c>
      <c r="T47" s="359"/>
      <c r="U47" s="359"/>
      <c r="V47" s="359"/>
      <c r="W47" s="359"/>
      <c r="X47" s="360"/>
      <c r="Y47" s="365"/>
      <c r="Z47" s="366"/>
      <c r="AA47" s="366"/>
      <c r="AB47" s="366"/>
      <c r="AC47" s="366"/>
      <c r="AD47" s="366"/>
      <c r="AE47" s="42"/>
      <c r="AF47" s="367" t="s">
        <v>104</v>
      </c>
      <c r="AG47" s="367"/>
      <c r="AH47" s="367"/>
      <c r="AI47" s="368"/>
      <c r="AJ47" s="372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295">
        <f ca="1" t="shared" si="2"/>
      </c>
      <c r="BG47" s="360"/>
      <c r="BH47" s="618"/>
      <c r="BI47" s="618"/>
      <c r="BJ47" s="624"/>
      <c r="BK47" s="624"/>
      <c r="BL47" s="624"/>
      <c r="BM47" s="624"/>
      <c r="BN47" s="333">
        <f>IF(BQ47="","","新潟県")</f>
      </c>
      <c r="BO47" s="334"/>
      <c r="BP47" s="334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43"/>
      <c r="CO47" s="594">
        <f ca="1">IF(BQ47="","",INDIRECT(BQ47))</f>
      </c>
      <c r="CP47" s="595"/>
      <c r="CQ47" s="595"/>
      <c r="CR47" s="595"/>
      <c r="CS47" s="596"/>
      <c r="CT47" s="640"/>
      <c r="CU47" s="359"/>
      <c r="CV47" s="359"/>
      <c r="CW47" s="359"/>
      <c r="CX47" s="359"/>
      <c r="CY47" s="359"/>
      <c r="CZ47" s="360"/>
      <c r="DA47" s="365"/>
      <c r="DB47" s="366"/>
      <c r="DC47" s="366"/>
      <c r="DD47" s="366"/>
      <c r="DE47" s="366"/>
      <c r="DF47" s="366"/>
      <c r="DG47" s="42"/>
      <c r="DH47" s="334" t="s">
        <v>104</v>
      </c>
      <c r="DI47" s="334"/>
      <c r="DJ47" s="334"/>
      <c r="DK47" s="648"/>
      <c r="DL47" s="649">
        <f t="shared" si="1"/>
      </c>
      <c r="DM47" s="650"/>
      <c r="DN47" s="650"/>
      <c r="DO47" s="650"/>
      <c r="DP47" s="40"/>
      <c r="DQ47" s="44" t="s">
        <v>105</v>
      </c>
      <c r="DR47" s="8"/>
      <c r="DS47" s="8"/>
      <c r="DT47" s="8"/>
      <c r="DU47" s="8"/>
    </row>
    <row r="48" spans="1:125" ht="12" customHeight="1">
      <c r="A48" s="571"/>
      <c r="B48" s="576"/>
      <c r="C48" s="575"/>
      <c r="D48" s="313" t="s">
        <v>109</v>
      </c>
      <c r="E48" s="313"/>
      <c r="F48" s="313"/>
      <c r="G48" s="314"/>
      <c r="H48" s="292">
        <f ca="1" t="shared" si="0"/>
      </c>
      <c r="I48" s="361"/>
      <c r="J48" s="361"/>
      <c r="K48" s="362"/>
      <c r="L48" s="382"/>
      <c r="M48" s="383"/>
      <c r="N48" s="383"/>
      <c r="O48" s="383"/>
      <c r="P48" s="383"/>
      <c r="Q48" s="383"/>
      <c r="R48" s="384"/>
      <c r="S48" s="134">
        <f ca="1">IF(T48="","",INDIRECT(T48))</f>
      </c>
      <c r="T48" s="361"/>
      <c r="U48" s="361"/>
      <c r="V48" s="361"/>
      <c r="W48" s="361"/>
      <c r="X48" s="361"/>
      <c r="Y48" s="385"/>
      <c r="Z48" s="386"/>
      <c r="AA48" s="386"/>
      <c r="AB48" s="386"/>
      <c r="AC48" s="386"/>
      <c r="AD48" s="386"/>
      <c r="AE48" s="45"/>
      <c r="AF48" s="45" t="s">
        <v>104</v>
      </c>
      <c r="AG48" s="45"/>
      <c r="AH48" s="45"/>
      <c r="AI48" s="45"/>
      <c r="AJ48" s="389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294">
        <f ca="1" t="shared" si="2"/>
      </c>
      <c r="BG48" s="362"/>
      <c r="BH48" s="615"/>
      <c r="BI48" s="615"/>
      <c r="BJ48" s="593"/>
      <c r="BK48" s="593"/>
      <c r="BL48" s="593"/>
      <c r="BM48" s="593"/>
      <c r="BN48" s="356">
        <f>IF(BQ48="","","新潟県")</f>
      </c>
      <c r="BO48" s="357"/>
      <c r="BP48" s="357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80"/>
      <c r="CO48" s="590">
        <f ca="1">IF(BQ48="","",INDIRECT(BQ48))</f>
      </c>
      <c r="CP48" s="591"/>
      <c r="CQ48" s="591"/>
      <c r="CR48" s="591"/>
      <c r="CS48" s="592"/>
      <c r="CT48" s="389"/>
      <c r="CU48" s="361"/>
      <c r="CV48" s="361"/>
      <c r="CW48" s="361"/>
      <c r="CX48" s="361"/>
      <c r="CY48" s="361"/>
      <c r="CZ48" s="362"/>
      <c r="DA48" s="385"/>
      <c r="DB48" s="386"/>
      <c r="DC48" s="386"/>
      <c r="DD48" s="386"/>
      <c r="DE48" s="386"/>
      <c r="DF48" s="386"/>
      <c r="DG48" s="45"/>
      <c r="DH48" s="357" t="s">
        <v>104</v>
      </c>
      <c r="DI48" s="357"/>
      <c r="DJ48" s="357"/>
      <c r="DK48" s="369"/>
      <c r="DL48" s="635">
        <f t="shared" si="1"/>
      </c>
      <c r="DM48" s="636"/>
      <c r="DN48" s="636"/>
      <c r="DO48" s="636"/>
      <c r="DP48" s="45"/>
      <c r="DQ48" s="47" t="s">
        <v>105</v>
      </c>
      <c r="DR48" s="8"/>
      <c r="DS48" s="8"/>
      <c r="DT48" s="8"/>
      <c r="DU48" s="8"/>
    </row>
    <row r="49" spans="1:125" ht="12" customHeight="1">
      <c r="A49" s="571"/>
      <c r="B49" s="576"/>
      <c r="C49" s="575"/>
      <c r="D49" s="8"/>
      <c r="E49" s="8"/>
      <c r="F49" s="8"/>
      <c r="G49" s="9"/>
      <c r="H49" s="292">
        <f ca="1" t="shared" si="0"/>
      </c>
      <c r="I49" s="361"/>
      <c r="J49" s="361"/>
      <c r="K49" s="362"/>
      <c r="L49" s="382"/>
      <c r="M49" s="383"/>
      <c r="N49" s="383"/>
      <c r="O49" s="383"/>
      <c r="P49" s="383"/>
      <c r="Q49" s="383"/>
      <c r="R49" s="384"/>
      <c r="S49" s="134">
        <f ca="1">IF(T49="","",INDIRECT(T49))</f>
      </c>
      <c r="T49" s="361"/>
      <c r="U49" s="361"/>
      <c r="V49" s="361"/>
      <c r="W49" s="361"/>
      <c r="X49" s="361"/>
      <c r="Y49" s="385"/>
      <c r="Z49" s="386"/>
      <c r="AA49" s="386"/>
      <c r="AB49" s="386"/>
      <c r="AC49" s="386"/>
      <c r="AD49" s="386"/>
      <c r="AE49" s="45"/>
      <c r="AF49" s="45" t="s">
        <v>104</v>
      </c>
      <c r="AG49" s="45"/>
      <c r="AH49" s="45"/>
      <c r="AI49" s="45"/>
      <c r="AJ49" s="389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294">
        <f ca="1" t="shared" si="2"/>
      </c>
      <c r="BG49" s="362"/>
      <c r="BH49" s="615"/>
      <c r="BI49" s="615"/>
      <c r="BJ49" s="593"/>
      <c r="BK49" s="593"/>
      <c r="BL49" s="593"/>
      <c r="BM49" s="593"/>
      <c r="BN49" s="356">
        <f>IF(BQ49="","","新潟県")</f>
      </c>
      <c r="BO49" s="357"/>
      <c r="BP49" s="357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80"/>
      <c r="CO49" s="590">
        <f ca="1">IF(BQ49="","",INDIRECT(BQ49))</f>
      </c>
      <c r="CP49" s="591"/>
      <c r="CQ49" s="591"/>
      <c r="CR49" s="591"/>
      <c r="CS49" s="592"/>
      <c r="CT49" s="389"/>
      <c r="CU49" s="361"/>
      <c r="CV49" s="361"/>
      <c r="CW49" s="361"/>
      <c r="CX49" s="361"/>
      <c r="CY49" s="361"/>
      <c r="CZ49" s="362"/>
      <c r="DA49" s="385"/>
      <c r="DB49" s="386"/>
      <c r="DC49" s="386"/>
      <c r="DD49" s="386"/>
      <c r="DE49" s="386"/>
      <c r="DF49" s="386"/>
      <c r="DG49" s="45"/>
      <c r="DH49" s="357" t="s">
        <v>104</v>
      </c>
      <c r="DI49" s="357"/>
      <c r="DJ49" s="357"/>
      <c r="DK49" s="369"/>
      <c r="DL49" s="635">
        <f t="shared" si="1"/>
      </c>
      <c r="DM49" s="636"/>
      <c r="DN49" s="636"/>
      <c r="DO49" s="636"/>
      <c r="DP49" s="45"/>
      <c r="DQ49" s="47" t="s">
        <v>105</v>
      </c>
      <c r="DR49" s="8"/>
      <c r="DS49" s="8"/>
      <c r="DT49" s="8"/>
      <c r="DU49" s="8"/>
    </row>
    <row r="50" spans="1:125" ht="12" customHeight="1" thickBot="1">
      <c r="A50" s="571"/>
      <c r="B50" s="577"/>
      <c r="C50" s="578"/>
      <c r="D50" s="36"/>
      <c r="E50" s="36"/>
      <c r="F50" s="36"/>
      <c r="G50" s="374" t="s">
        <v>106</v>
      </c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6"/>
      <c r="U50" s="36"/>
      <c r="V50" s="36"/>
      <c r="W50" s="36"/>
      <c r="X50" s="36"/>
      <c r="Y50" s="370">
        <f>IF(SUM(Y47:AD49)=0,"",SUM(Y47:AD49))</f>
      </c>
      <c r="Z50" s="371"/>
      <c r="AA50" s="371"/>
      <c r="AB50" s="371"/>
      <c r="AC50" s="371"/>
      <c r="AD50" s="371"/>
      <c r="AE50" s="48"/>
      <c r="AF50" s="36" t="s">
        <v>104</v>
      </c>
      <c r="AG50" s="36"/>
      <c r="AH50" s="36"/>
      <c r="AI50" s="36"/>
      <c r="AJ50" s="354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5"/>
      <c r="BF50" s="364"/>
      <c r="BG50" s="364"/>
      <c r="BH50" s="364"/>
      <c r="BI50" s="364"/>
      <c r="BJ50" s="364"/>
      <c r="BK50" s="364"/>
      <c r="BL50" s="364"/>
      <c r="BM50" s="364"/>
      <c r="BN50" s="354"/>
      <c r="BO50" s="355"/>
      <c r="BP50" s="355"/>
      <c r="BQ50" s="355"/>
      <c r="BR50" s="355"/>
      <c r="BS50" s="355"/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5"/>
      <c r="CL50" s="355"/>
      <c r="CM50" s="355"/>
      <c r="CN50" s="355"/>
      <c r="CO50" s="452"/>
      <c r="CP50" s="452"/>
      <c r="CQ50" s="452"/>
      <c r="CR50" s="452"/>
      <c r="CS50" s="453"/>
      <c r="CT50" s="637"/>
      <c r="CU50" s="452"/>
      <c r="CV50" s="452"/>
      <c r="CW50" s="452"/>
      <c r="CX50" s="452"/>
      <c r="CY50" s="452"/>
      <c r="CZ50" s="453"/>
      <c r="DA50" s="370">
        <f>IF(OR(Y50=0,Y50="",),"",SUM(DA47:DF49))</f>
      </c>
      <c r="DB50" s="371"/>
      <c r="DC50" s="371"/>
      <c r="DD50" s="371"/>
      <c r="DE50" s="371"/>
      <c r="DF50" s="371"/>
      <c r="DG50" s="48"/>
      <c r="DH50" s="36" t="s">
        <v>104</v>
      </c>
      <c r="DI50" s="36"/>
      <c r="DJ50" s="36"/>
      <c r="DK50" s="49"/>
      <c r="DL50" s="638">
        <f t="shared" si="1"/>
      </c>
      <c r="DM50" s="639"/>
      <c r="DN50" s="639"/>
      <c r="DO50" s="639"/>
      <c r="DP50" s="48"/>
      <c r="DQ50" s="50" t="s">
        <v>105</v>
      </c>
      <c r="DR50" s="8"/>
      <c r="DS50" s="8"/>
      <c r="DT50" s="8"/>
      <c r="DU50" s="8"/>
    </row>
    <row r="51" spans="1:125" ht="12" customHeight="1" thickTop="1">
      <c r="A51" s="571"/>
      <c r="B51" s="572" t="s">
        <v>110</v>
      </c>
      <c r="C51" s="573"/>
      <c r="D51" s="376" t="s">
        <v>111</v>
      </c>
      <c r="E51" s="377"/>
      <c r="F51" s="377"/>
      <c r="G51" s="378"/>
      <c r="H51" s="291">
        <f ca="1" t="shared" si="0"/>
      </c>
      <c r="I51" s="359"/>
      <c r="J51" s="359"/>
      <c r="K51" s="360"/>
      <c r="L51" s="379"/>
      <c r="M51" s="380"/>
      <c r="N51" s="380"/>
      <c r="O51" s="380"/>
      <c r="P51" s="380"/>
      <c r="Q51" s="380"/>
      <c r="R51" s="381"/>
      <c r="S51" s="136">
        <f ca="1">IF(T51="","",INDIRECT(T51))</f>
      </c>
      <c r="T51" s="387"/>
      <c r="U51" s="387"/>
      <c r="V51" s="387"/>
      <c r="W51" s="387"/>
      <c r="X51" s="388"/>
      <c r="Y51" s="365"/>
      <c r="Z51" s="366"/>
      <c r="AA51" s="366"/>
      <c r="AB51" s="366"/>
      <c r="AC51" s="366"/>
      <c r="AD51" s="366"/>
      <c r="AE51" s="40"/>
      <c r="AF51" s="40" t="s">
        <v>182</v>
      </c>
      <c r="AG51" s="40"/>
      <c r="AH51" s="40"/>
      <c r="AI51" s="40"/>
      <c r="AJ51" s="372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295">
        <f ca="1" t="shared" si="2"/>
      </c>
      <c r="BG51" s="360"/>
      <c r="BH51" s="618"/>
      <c r="BI51" s="618"/>
      <c r="BJ51" s="624"/>
      <c r="BK51" s="624"/>
      <c r="BL51" s="624"/>
      <c r="BM51" s="624"/>
      <c r="BN51" s="333">
        <f>IF(BQ51="","","新潟県")</f>
      </c>
      <c r="BO51" s="334"/>
      <c r="BP51" s="334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43"/>
      <c r="CO51" s="629">
        <f ca="1">IF(BQ51="","",INDIRECT(BQ51))</f>
      </c>
      <c r="CP51" s="630"/>
      <c r="CQ51" s="630"/>
      <c r="CR51" s="630"/>
      <c r="CS51" s="631"/>
      <c r="CT51" s="640"/>
      <c r="CU51" s="359"/>
      <c r="CV51" s="359"/>
      <c r="CW51" s="359"/>
      <c r="CX51" s="359"/>
      <c r="CY51" s="359"/>
      <c r="CZ51" s="360"/>
      <c r="DA51" s="365"/>
      <c r="DB51" s="366"/>
      <c r="DC51" s="366"/>
      <c r="DD51" s="366"/>
      <c r="DE51" s="366"/>
      <c r="DF51" s="366"/>
      <c r="DG51" s="42"/>
      <c r="DH51" s="42" t="s">
        <v>182</v>
      </c>
      <c r="DI51" s="42"/>
      <c r="DJ51" s="42"/>
      <c r="DK51" s="43"/>
      <c r="DL51" s="649">
        <f t="shared" si="1"/>
      </c>
      <c r="DM51" s="650"/>
      <c r="DN51" s="650"/>
      <c r="DO51" s="650"/>
      <c r="DP51" s="40"/>
      <c r="DQ51" s="44" t="s">
        <v>105</v>
      </c>
      <c r="DR51" s="8"/>
      <c r="DS51" s="8"/>
      <c r="DT51" s="8"/>
      <c r="DU51" s="8"/>
    </row>
    <row r="52" spans="1:125" ht="12" customHeight="1">
      <c r="A52" s="571"/>
      <c r="B52" s="576"/>
      <c r="C52" s="575"/>
      <c r="D52" s="8"/>
      <c r="E52" s="8"/>
      <c r="F52" s="8"/>
      <c r="G52" s="9"/>
      <c r="H52" s="292">
        <f ca="1" t="shared" si="0"/>
      </c>
      <c r="I52" s="361"/>
      <c r="J52" s="361"/>
      <c r="K52" s="362"/>
      <c r="L52" s="70"/>
      <c r="M52" s="70"/>
      <c r="N52" s="70"/>
      <c r="O52" s="70"/>
      <c r="P52" s="70"/>
      <c r="Q52" s="70"/>
      <c r="R52" s="70"/>
      <c r="S52" s="134">
        <f ca="1">IF(T52="","",INDIRECT(T52))</f>
      </c>
      <c r="T52" s="361"/>
      <c r="U52" s="361"/>
      <c r="V52" s="361"/>
      <c r="W52" s="361"/>
      <c r="X52" s="362"/>
      <c r="Y52" s="385"/>
      <c r="Z52" s="386"/>
      <c r="AA52" s="386"/>
      <c r="AB52" s="386"/>
      <c r="AC52" s="386"/>
      <c r="AD52" s="386"/>
      <c r="AE52" s="45"/>
      <c r="AF52" s="45" t="s">
        <v>182</v>
      </c>
      <c r="AG52" s="45"/>
      <c r="AH52" s="45"/>
      <c r="AI52" s="45"/>
      <c r="AJ52" s="389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294">
        <f ca="1" t="shared" si="2"/>
      </c>
      <c r="BG52" s="362"/>
      <c r="BH52" s="615"/>
      <c r="BI52" s="615"/>
      <c r="BJ52" s="593"/>
      <c r="BK52" s="593"/>
      <c r="BL52" s="593"/>
      <c r="BM52" s="593"/>
      <c r="BN52" s="356">
        <f>IF(BQ52="","","新潟県")</f>
      </c>
      <c r="BO52" s="357"/>
      <c r="BP52" s="357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80"/>
      <c r="CO52" s="632">
        <f ca="1">IF(BQ52="","",INDIRECT(BQ52))</f>
      </c>
      <c r="CP52" s="633"/>
      <c r="CQ52" s="633"/>
      <c r="CR52" s="633"/>
      <c r="CS52" s="634"/>
      <c r="CT52" s="389"/>
      <c r="CU52" s="361"/>
      <c r="CV52" s="361"/>
      <c r="CW52" s="361"/>
      <c r="CX52" s="361"/>
      <c r="CY52" s="361"/>
      <c r="CZ52" s="362"/>
      <c r="DA52" s="385"/>
      <c r="DB52" s="386"/>
      <c r="DC52" s="386"/>
      <c r="DD52" s="386"/>
      <c r="DE52" s="386"/>
      <c r="DF52" s="386"/>
      <c r="DG52" s="45"/>
      <c r="DH52" s="45" t="s">
        <v>182</v>
      </c>
      <c r="DI52" s="45"/>
      <c r="DJ52" s="45"/>
      <c r="DK52" s="46"/>
      <c r="DL52" s="635">
        <f t="shared" si="1"/>
      </c>
      <c r="DM52" s="636"/>
      <c r="DN52" s="636"/>
      <c r="DO52" s="636"/>
      <c r="DP52" s="45"/>
      <c r="DQ52" s="47" t="s">
        <v>105</v>
      </c>
      <c r="DR52" s="8"/>
      <c r="DS52" s="8"/>
      <c r="DT52" s="8"/>
      <c r="DU52" s="8"/>
    </row>
    <row r="53" spans="1:125" ht="12" customHeight="1">
      <c r="A53" s="571"/>
      <c r="B53" s="576"/>
      <c r="C53" s="575"/>
      <c r="D53" s="8"/>
      <c r="E53" s="8"/>
      <c r="F53" s="8"/>
      <c r="G53" s="9"/>
      <c r="H53" s="292">
        <f ca="1" t="shared" si="0"/>
      </c>
      <c r="I53" s="361"/>
      <c r="J53" s="361"/>
      <c r="K53" s="362"/>
      <c r="L53" s="70"/>
      <c r="M53" s="70"/>
      <c r="N53" s="70"/>
      <c r="O53" s="70"/>
      <c r="P53" s="70"/>
      <c r="Q53" s="70"/>
      <c r="R53" s="70"/>
      <c r="S53" s="134">
        <f ca="1">IF(T53="","",INDIRECT(T53))</f>
      </c>
      <c r="T53" s="361"/>
      <c r="U53" s="361"/>
      <c r="V53" s="361"/>
      <c r="W53" s="361"/>
      <c r="X53" s="362"/>
      <c r="Y53" s="385"/>
      <c r="Z53" s="386"/>
      <c r="AA53" s="386"/>
      <c r="AB53" s="386"/>
      <c r="AC53" s="386"/>
      <c r="AD53" s="386"/>
      <c r="AE53" s="45"/>
      <c r="AF53" s="45" t="s">
        <v>182</v>
      </c>
      <c r="AG53" s="45"/>
      <c r="AH53" s="45"/>
      <c r="AI53" s="45"/>
      <c r="AJ53" s="389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294">
        <f ca="1" t="shared" si="2"/>
      </c>
      <c r="BG53" s="362"/>
      <c r="BH53" s="615"/>
      <c r="BI53" s="615"/>
      <c r="BJ53" s="593"/>
      <c r="BK53" s="593"/>
      <c r="BL53" s="593"/>
      <c r="BM53" s="593"/>
      <c r="BN53" s="356">
        <f>IF(BQ53="","","新潟県")</f>
      </c>
      <c r="BO53" s="357"/>
      <c r="BP53" s="357"/>
      <c r="BQ53" s="358"/>
      <c r="BR53" s="358"/>
      <c r="BS53" s="358"/>
      <c r="BT53" s="358"/>
      <c r="BU53" s="358"/>
      <c r="BV53" s="358"/>
      <c r="BW53" s="358"/>
      <c r="BX53" s="358"/>
      <c r="BY53" s="358"/>
      <c r="BZ53" s="358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80"/>
      <c r="CO53" s="632">
        <f ca="1">IF(BQ53="","",INDIRECT(BQ53))</f>
      </c>
      <c r="CP53" s="633"/>
      <c r="CQ53" s="633"/>
      <c r="CR53" s="633"/>
      <c r="CS53" s="634"/>
      <c r="CT53" s="389"/>
      <c r="CU53" s="361"/>
      <c r="CV53" s="361"/>
      <c r="CW53" s="361"/>
      <c r="CX53" s="361"/>
      <c r="CY53" s="361"/>
      <c r="CZ53" s="362"/>
      <c r="DA53" s="385"/>
      <c r="DB53" s="386"/>
      <c r="DC53" s="386"/>
      <c r="DD53" s="386"/>
      <c r="DE53" s="386"/>
      <c r="DF53" s="386"/>
      <c r="DG53" s="45"/>
      <c r="DH53" s="45" t="s">
        <v>182</v>
      </c>
      <c r="DI53" s="45"/>
      <c r="DJ53" s="45"/>
      <c r="DK53" s="46"/>
      <c r="DL53" s="635">
        <f t="shared" si="1"/>
      </c>
      <c r="DM53" s="636"/>
      <c r="DN53" s="636"/>
      <c r="DO53" s="636"/>
      <c r="DP53" s="45"/>
      <c r="DQ53" s="47" t="s">
        <v>105</v>
      </c>
      <c r="DR53" s="8"/>
      <c r="DS53" s="8"/>
      <c r="DT53" s="8"/>
      <c r="DU53" s="8"/>
    </row>
    <row r="54" spans="1:125" ht="12" customHeight="1" thickBot="1">
      <c r="A54" s="571"/>
      <c r="B54" s="576"/>
      <c r="C54" s="575"/>
      <c r="D54" s="36"/>
      <c r="E54" s="36"/>
      <c r="F54" s="36"/>
      <c r="G54" s="374" t="s">
        <v>106</v>
      </c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6"/>
      <c r="U54" s="36"/>
      <c r="V54" s="36"/>
      <c r="W54" s="36"/>
      <c r="X54" s="36"/>
      <c r="Y54" s="370">
        <f>IF(SUM(Y51:AD53)=0,"",SUM(Y51:AD53))</f>
      </c>
      <c r="Z54" s="371"/>
      <c r="AA54" s="371"/>
      <c r="AB54" s="371"/>
      <c r="AC54" s="371"/>
      <c r="AD54" s="371"/>
      <c r="AE54" s="48"/>
      <c r="AF54" s="36" t="s">
        <v>182</v>
      </c>
      <c r="AG54" s="36"/>
      <c r="AH54" s="36"/>
      <c r="AI54" s="36"/>
      <c r="AJ54" s="354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64"/>
      <c r="BG54" s="364"/>
      <c r="BH54" s="364"/>
      <c r="BI54" s="364"/>
      <c r="BJ54" s="364"/>
      <c r="BK54" s="364"/>
      <c r="BL54" s="364"/>
      <c r="BM54" s="364"/>
      <c r="BN54" s="354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5"/>
      <c r="CL54" s="355"/>
      <c r="CM54" s="355"/>
      <c r="CN54" s="355"/>
      <c r="CO54" s="452"/>
      <c r="CP54" s="452"/>
      <c r="CQ54" s="452"/>
      <c r="CR54" s="452"/>
      <c r="CS54" s="453"/>
      <c r="CT54" s="637"/>
      <c r="CU54" s="452"/>
      <c r="CV54" s="452"/>
      <c r="CW54" s="452"/>
      <c r="CX54" s="452"/>
      <c r="CY54" s="452"/>
      <c r="CZ54" s="453"/>
      <c r="DA54" s="370">
        <f>IF(OR(Y54=0,Y54="",),"",SUM(DA51:DF53))</f>
      </c>
      <c r="DB54" s="371"/>
      <c r="DC54" s="371"/>
      <c r="DD54" s="371"/>
      <c r="DE54" s="371"/>
      <c r="DF54" s="371"/>
      <c r="DG54" s="48"/>
      <c r="DH54" s="48" t="s">
        <v>182</v>
      </c>
      <c r="DI54" s="48"/>
      <c r="DJ54" s="48"/>
      <c r="DK54" s="49"/>
      <c r="DL54" s="638">
        <f t="shared" si="1"/>
      </c>
      <c r="DM54" s="639"/>
      <c r="DN54" s="639"/>
      <c r="DO54" s="639"/>
      <c r="DP54" s="48"/>
      <c r="DQ54" s="50" t="s">
        <v>105</v>
      </c>
      <c r="DR54" s="8"/>
      <c r="DS54" s="8"/>
      <c r="DT54" s="8"/>
      <c r="DU54" s="8"/>
    </row>
    <row r="55" spans="1:125" ht="12" customHeight="1" thickTop="1">
      <c r="A55" s="571"/>
      <c r="B55" s="576"/>
      <c r="C55" s="575"/>
      <c r="D55" s="376" t="s">
        <v>112</v>
      </c>
      <c r="E55" s="377"/>
      <c r="F55" s="377"/>
      <c r="G55" s="378"/>
      <c r="H55" s="293">
        <f ca="1" t="shared" si="0"/>
      </c>
      <c r="I55" s="359"/>
      <c r="J55" s="359"/>
      <c r="K55" s="360"/>
      <c r="L55" s="372"/>
      <c r="M55" s="344"/>
      <c r="N55" s="344"/>
      <c r="O55" s="344"/>
      <c r="P55" s="344"/>
      <c r="Q55" s="344"/>
      <c r="R55" s="373"/>
      <c r="S55" s="141">
        <f ca="1">IF(T55="","",INDIRECT(T55))</f>
      </c>
      <c r="T55" s="387"/>
      <c r="U55" s="387"/>
      <c r="V55" s="387"/>
      <c r="W55" s="387"/>
      <c r="X55" s="388"/>
      <c r="Y55" s="365"/>
      <c r="Z55" s="366"/>
      <c r="AA55" s="366"/>
      <c r="AB55" s="366"/>
      <c r="AC55" s="366"/>
      <c r="AD55" s="366"/>
      <c r="AE55" s="40"/>
      <c r="AF55" s="42" t="s">
        <v>183</v>
      </c>
      <c r="AG55" s="42"/>
      <c r="AH55" s="42"/>
      <c r="AI55" s="43"/>
      <c r="AJ55" s="372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295">
        <f ca="1" t="shared" si="2"/>
      </c>
      <c r="BG55" s="360"/>
      <c r="BH55" s="618"/>
      <c r="BI55" s="618"/>
      <c r="BJ55" s="624"/>
      <c r="BK55" s="624"/>
      <c r="BL55" s="624"/>
      <c r="BM55" s="624"/>
      <c r="BN55" s="333">
        <f>IF(BQ55="","","新潟県")</f>
      </c>
      <c r="BO55" s="334"/>
      <c r="BP55" s="334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43"/>
      <c r="CO55" s="629">
        <f ca="1">IF(BQ55="","",INDIRECT(BQ55))</f>
      </c>
      <c r="CP55" s="630"/>
      <c r="CQ55" s="630"/>
      <c r="CR55" s="630"/>
      <c r="CS55" s="631"/>
      <c r="CT55" s="640"/>
      <c r="CU55" s="359"/>
      <c r="CV55" s="359"/>
      <c r="CW55" s="359"/>
      <c r="CX55" s="359"/>
      <c r="CY55" s="359"/>
      <c r="CZ55" s="360"/>
      <c r="DA55" s="365"/>
      <c r="DB55" s="366"/>
      <c r="DC55" s="366"/>
      <c r="DD55" s="366"/>
      <c r="DE55" s="366"/>
      <c r="DF55" s="366"/>
      <c r="DG55" s="40"/>
      <c r="DH55" s="42" t="s">
        <v>183</v>
      </c>
      <c r="DI55" s="42"/>
      <c r="DJ55" s="42"/>
      <c r="DK55" s="43"/>
      <c r="DL55" s="649">
        <f t="shared" si="1"/>
      </c>
      <c r="DM55" s="650"/>
      <c r="DN55" s="650"/>
      <c r="DO55" s="650"/>
      <c r="DP55" s="40"/>
      <c r="DQ55" s="44" t="s">
        <v>105</v>
      </c>
      <c r="DR55" s="8"/>
      <c r="DS55" s="8"/>
      <c r="DT55" s="8"/>
      <c r="DU55" s="8"/>
    </row>
    <row r="56" spans="1:125" ht="12" customHeight="1">
      <c r="A56" s="571"/>
      <c r="B56" s="576"/>
      <c r="C56" s="575"/>
      <c r="D56" s="8"/>
      <c r="E56" s="8"/>
      <c r="F56" s="8"/>
      <c r="G56" s="9"/>
      <c r="H56" s="294">
        <f ca="1" t="shared" si="0"/>
      </c>
      <c r="I56" s="361"/>
      <c r="J56" s="361"/>
      <c r="K56" s="362"/>
      <c r="L56" s="389"/>
      <c r="M56" s="361"/>
      <c r="N56" s="361"/>
      <c r="O56" s="361"/>
      <c r="P56" s="361"/>
      <c r="Q56" s="361"/>
      <c r="R56" s="362"/>
      <c r="S56" s="134">
        <f ca="1">IF(T56="","",INDIRECT(T56))</f>
      </c>
      <c r="T56" s="361"/>
      <c r="U56" s="361"/>
      <c r="V56" s="361"/>
      <c r="W56" s="361"/>
      <c r="X56" s="362"/>
      <c r="Y56" s="385"/>
      <c r="Z56" s="386"/>
      <c r="AA56" s="386"/>
      <c r="AB56" s="386"/>
      <c r="AC56" s="386"/>
      <c r="AD56" s="386"/>
      <c r="AE56" s="45"/>
      <c r="AF56" s="45" t="s">
        <v>183</v>
      </c>
      <c r="AG56" s="45"/>
      <c r="AH56" s="45"/>
      <c r="AI56" s="45"/>
      <c r="AJ56" s="389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294">
        <f ca="1" t="shared" si="2"/>
      </c>
      <c r="BG56" s="362"/>
      <c r="BH56" s="615"/>
      <c r="BI56" s="615"/>
      <c r="BJ56" s="593"/>
      <c r="BK56" s="593"/>
      <c r="BL56" s="593"/>
      <c r="BM56" s="593"/>
      <c r="BN56" s="356">
        <f>IF(BQ56="","","新潟県")</f>
      </c>
      <c r="BO56" s="357"/>
      <c r="BP56" s="357"/>
      <c r="BQ56" s="358"/>
      <c r="BR56" s="358"/>
      <c r="BS56" s="358"/>
      <c r="BT56" s="358"/>
      <c r="BU56" s="358"/>
      <c r="BV56" s="358"/>
      <c r="BW56" s="358"/>
      <c r="BX56" s="358"/>
      <c r="BY56" s="358"/>
      <c r="BZ56" s="358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80"/>
      <c r="CO56" s="632">
        <f ca="1">IF(BQ56="","",INDIRECT(BQ56))</f>
      </c>
      <c r="CP56" s="633"/>
      <c r="CQ56" s="633"/>
      <c r="CR56" s="633"/>
      <c r="CS56" s="634"/>
      <c r="CT56" s="389"/>
      <c r="CU56" s="361"/>
      <c r="CV56" s="361"/>
      <c r="CW56" s="361"/>
      <c r="CX56" s="361"/>
      <c r="CY56" s="361"/>
      <c r="CZ56" s="362"/>
      <c r="DA56" s="385"/>
      <c r="DB56" s="386"/>
      <c r="DC56" s="386"/>
      <c r="DD56" s="386"/>
      <c r="DE56" s="386"/>
      <c r="DF56" s="386"/>
      <c r="DG56" s="45"/>
      <c r="DH56" s="45" t="s">
        <v>183</v>
      </c>
      <c r="DI56" s="45"/>
      <c r="DJ56" s="45"/>
      <c r="DK56" s="46"/>
      <c r="DL56" s="635">
        <f t="shared" si="1"/>
      </c>
      <c r="DM56" s="636"/>
      <c r="DN56" s="636"/>
      <c r="DO56" s="636"/>
      <c r="DP56" s="45"/>
      <c r="DQ56" s="47" t="s">
        <v>105</v>
      </c>
      <c r="DR56" s="8"/>
      <c r="DS56" s="8"/>
      <c r="DT56" s="8"/>
      <c r="DU56" s="8"/>
    </row>
    <row r="57" spans="1:125" ht="12" customHeight="1" thickBot="1">
      <c r="A57" s="571"/>
      <c r="B57" s="576"/>
      <c r="C57" s="575"/>
      <c r="D57" s="36"/>
      <c r="E57" s="36"/>
      <c r="F57" s="36"/>
      <c r="G57" s="374" t="s">
        <v>106</v>
      </c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6"/>
      <c r="U57" s="36"/>
      <c r="V57" s="36"/>
      <c r="W57" s="36"/>
      <c r="X57" s="36"/>
      <c r="Y57" s="370">
        <f>IF(SUM(Y55:AD56)=0,"",SUM(Y55:AD56))</f>
      </c>
      <c r="Z57" s="371"/>
      <c r="AA57" s="371"/>
      <c r="AB57" s="371"/>
      <c r="AC57" s="371"/>
      <c r="AD57" s="371"/>
      <c r="AE57" s="48"/>
      <c r="AF57" s="48" t="s">
        <v>183</v>
      </c>
      <c r="AG57" s="36"/>
      <c r="AH57" s="36"/>
      <c r="AI57" s="36"/>
      <c r="AJ57" s="354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64"/>
      <c r="BG57" s="364"/>
      <c r="BH57" s="364"/>
      <c r="BI57" s="364"/>
      <c r="BJ57" s="364"/>
      <c r="BK57" s="364"/>
      <c r="BL57" s="364"/>
      <c r="BM57" s="364"/>
      <c r="BN57" s="354"/>
      <c r="BO57" s="355"/>
      <c r="BP57" s="355"/>
      <c r="BQ57" s="355"/>
      <c r="BR57" s="355"/>
      <c r="BS57" s="355"/>
      <c r="BT57" s="355"/>
      <c r="BU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355"/>
      <c r="CG57" s="355"/>
      <c r="CH57" s="355"/>
      <c r="CI57" s="355"/>
      <c r="CJ57" s="355"/>
      <c r="CK57" s="355"/>
      <c r="CL57" s="355"/>
      <c r="CM57" s="355"/>
      <c r="CN57" s="355"/>
      <c r="CO57" s="452"/>
      <c r="CP57" s="452"/>
      <c r="CQ57" s="452"/>
      <c r="CR57" s="452"/>
      <c r="CS57" s="453"/>
      <c r="CT57" s="637"/>
      <c r="CU57" s="452"/>
      <c r="CV57" s="452"/>
      <c r="CW57" s="452"/>
      <c r="CX57" s="452"/>
      <c r="CY57" s="452"/>
      <c r="CZ57" s="453"/>
      <c r="DA57" s="370">
        <f>IF(OR(Y57=0,Y57="",),"",SUM(DA55:DF56))</f>
      </c>
      <c r="DB57" s="371"/>
      <c r="DC57" s="371"/>
      <c r="DD57" s="371"/>
      <c r="DE57" s="371"/>
      <c r="DF57" s="371"/>
      <c r="DG57" s="48"/>
      <c r="DH57" s="48" t="s">
        <v>183</v>
      </c>
      <c r="DI57" s="48"/>
      <c r="DJ57" s="48"/>
      <c r="DK57" s="49"/>
      <c r="DL57" s="638">
        <f t="shared" si="1"/>
      </c>
      <c r="DM57" s="639"/>
      <c r="DN57" s="639"/>
      <c r="DO57" s="639"/>
      <c r="DP57" s="48"/>
      <c r="DQ57" s="50" t="s">
        <v>105</v>
      </c>
      <c r="DR57" s="8"/>
      <c r="DS57" s="8"/>
      <c r="DT57" s="8"/>
      <c r="DU57" s="8"/>
    </row>
    <row r="58" spans="1:125" ht="12" customHeight="1" thickTop="1">
      <c r="A58" s="571"/>
      <c r="B58" s="576"/>
      <c r="C58" s="575"/>
      <c r="D58" s="607" t="s">
        <v>193</v>
      </c>
      <c r="E58" s="608"/>
      <c r="F58" s="608"/>
      <c r="G58" s="609"/>
      <c r="H58" s="293">
        <f ca="1" t="shared" si="0"/>
      </c>
      <c r="I58" s="359"/>
      <c r="J58" s="359"/>
      <c r="K58" s="360"/>
      <c r="L58" s="372"/>
      <c r="M58" s="344"/>
      <c r="N58" s="344"/>
      <c r="O58" s="344"/>
      <c r="P58" s="344"/>
      <c r="Q58" s="344"/>
      <c r="R58" s="373"/>
      <c r="S58" s="141">
        <f ca="1">IF(T58="","",INDIRECT(T58))</f>
      </c>
      <c r="T58" s="387"/>
      <c r="U58" s="387"/>
      <c r="V58" s="387"/>
      <c r="W58" s="387"/>
      <c r="X58" s="388"/>
      <c r="Y58" s="365"/>
      <c r="Z58" s="366"/>
      <c r="AA58" s="366"/>
      <c r="AB58" s="366"/>
      <c r="AC58" s="366"/>
      <c r="AD58" s="366"/>
      <c r="AE58" s="42"/>
      <c r="AF58" s="367" t="s">
        <v>104</v>
      </c>
      <c r="AG58" s="367"/>
      <c r="AH58" s="367"/>
      <c r="AI58" s="368"/>
      <c r="AJ58" s="379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625"/>
      <c r="BG58" s="625"/>
      <c r="BH58" s="625"/>
      <c r="BI58" s="625"/>
      <c r="BJ58" s="625"/>
      <c r="BK58" s="625"/>
      <c r="BL58" s="625"/>
      <c r="BM58" s="625"/>
      <c r="BN58" s="379"/>
      <c r="BO58" s="731"/>
      <c r="BP58" s="731"/>
      <c r="BQ58" s="731"/>
      <c r="BR58" s="731"/>
      <c r="BS58" s="731"/>
      <c r="BT58" s="731"/>
      <c r="BU58" s="731"/>
      <c r="BV58" s="731"/>
      <c r="BW58" s="731"/>
      <c r="BX58" s="731"/>
      <c r="BY58" s="731"/>
      <c r="BZ58" s="731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123"/>
      <c r="CO58" s="393"/>
      <c r="CP58" s="394"/>
      <c r="CQ58" s="394"/>
      <c r="CR58" s="394"/>
      <c r="CS58" s="395"/>
      <c r="CT58" s="393"/>
      <c r="CU58" s="394"/>
      <c r="CV58" s="394"/>
      <c r="CW58" s="394"/>
      <c r="CX58" s="394"/>
      <c r="CY58" s="394"/>
      <c r="CZ58" s="395"/>
      <c r="DA58" s="653"/>
      <c r="DB58" s="654"/>
      <c r="DC58" s="654"/>
      <c r="DD58" s="654"/>
      <c r="DE58" s="654"/>
      <c r="DF58" s="654"/>
      <c r="DG58" s="124"/>
      <c r="DH58" s="380" t="s">
        <v>104</v>
      </c>
      <c r="DI58" s="380"/>
      <c r="DJ58" s="380"/>
      <c r="DK58" s="381"/>
      <c r="DL58" s="721"/>
      <c r="DM58" s="722"/>
      <c r="DN58" s="722"/>
      <c r="DO58" s="722"/>
      <c r="DP58" s="125"/>
      <c r="DQ58" s="126" t="s">
        <v>105</v>
      </c>
      <c r="DR58" s="8"/>
      <c r="DS58" s="8"/>
      <c r="DT58" s="8"/>
      <c r="DU58" s="8"/>
    </row>
    <row r="59" spans="1:125" ht="12" customHeight="1">
      <c r="A59" s="571"/>
      <c r="B59" s="576"/>
      <c r="C59" s="575"/>
      <c r="D59" s="8"/>
      <c r="E59" s="8"/>
      <c r="F59" s="8"/>
      <c r="G59" s="9"/>
      <c r="H59" s="294">
        <f ca="1" t="shared" si="0"/>
      </c>
      <c r="I59" s="361"/>
      <c r="J59" s="361"/>
      <c r="K59" s="362"/>
      <c r="L59" s="389"/>
      <c r="M59" s="361"/>
      <c r="N59" s="361"/>
      <c r="O59" s="361"/>
      <c r="P59" s="361"/>
      <c r="Q59" s="361"/>
      <c r="R59" s="362"/>
      <c r="S59" s="134">
        <f ca="1">IF(T59="","",INDIRECT(T59))</f>
      </c>
      <c r="T59" s="361"/>
      <c r="U59" s="361"/>
      <c r="V59" s="361"/>
      <c r="W59" s="361"/>
      <c r="X59" s="362"/>
      <c r="Y59" s="385"/>
      <c r="Z59" s="386"/>
      <c r="AA59" s="386"/>
      <c r="AB59" s="386"/>
      <c r="AC59" s="386"/>
      <c r="AD59" s="386"/>
      <c r="AE59" s="45"/>
      <c r="AF59" s="45" t="s">
        <v>104</v>
      </c>
      <c r="AG59" s="45"/>
      <c r="AH59" s="45"/>
      <c r="AI59" s="45"/>
      <c r="AJ59" s="621"/>
      <c r="AK59" s="622"/>
      <c r="AL59" s="622"/>
      <c r="AM59" s="622"/>
      <c r="AN59" s="622"/>
      <c r="AO59" s="622"/>
      <c r="AP59" s="622"/>
      <c r="AQ59" s="622"/>
      <c r="AR59" s="622"/>
      <c r="AS59" s="622"/>
      <c r="AT59" s="622"/>
      <c r="AU59" s="622"/>
      <c r="AV59" s="622"/>
      <c r="AW59" s="622"/>
      <c r="AX59" s="622"/>
      <c r="AY59" s="622"/>
      <c r="AZ59" s="622"/>
      <c r="BA59" s="622"/>
      <c r="BB59" s="622"/>
      <c r="BC59" s="622"/>
      <c r="BD59" s="622"/>
      <c r="BE59" s="622"/>
      <c r="BF59" s="626"/>
      <c r="BG59" s="626"/>
      <c r="BH59" s="626"/>
      <c r="BI59" s="626"/>
      <c r="BJ59" s="626"/>
      <c r="BK59" s="626"/>
      <c r="BL59" s="626"/>
      <c r="BM59" s="626"/>
      <c r="BN59" s="732"/>
      <c r="BO59" s="733"/>
      <c r="BP59" s="733"/>
      <c r="BQ59" s="733"/>
      <c r="BR59" s="733"/>
      <c r="BS59" s="733"/>
      <c r="BT59" s="733"/>
      <c r="BU59" s="733"/>
      <c r="BV59" s="733"/>
      <c r="BW59" s="733"/>
      <c r="BX59" s="733"/>
      <c r="BY59" s="733"/>
      <c r="BZ59" s="733"/>
      <c r="CA59" s="725"/>
      <c r="CB59" s="725"/>
      <c r="CC59" s="725"/>
      <c r="CD59" s="725"/>
      <c r="CE59" s="725"/>
      <c r="CF59" s="725"/>
      <c r="CG59" s="725"/>
      <c r="CH59" s="725"/>
      <c r="CI59" s="725"/>
      <c r="CJ59" s="725"/>
      <c r="CK59" s="725"/>
      <c r="CL59" s="725"/>
      <c r="CM59" s="725"/>
      <c r="CN59" s="127"/>
      <c r="CO59" s="390"/>
      <c r="CP59" s="391"/>
      <c r="CQ59" s="391"/>
      <c r="CR59" s="391"/>
      <c r="CS59" s="392"/>
      <c r="CT59" s="390"/>
      <c r="CU59" s="391"/>
      <c r="CV59" s="391"/>
      <c r="CW59" s="391"/>
      <c r="CX59" s="391"/>
      <c r="CY59" s="391"/>
      <c r="CZ59" s="392"/>
      <c r="DA59" s="646"/>
      <c r="DB59" s="647"/>
      <c r="DC59" s="647"/>
      <c r="DD59" s="647"/>
      <c r="DE59" s="647"/>
      <c r="DF59" s="647"/>
      <c r="DG59" s="70"/>
      <c r="DH59" s="622" t="s">
        <v>104</v>
      </c>
      <c r="DI59" s="622"/>
      <c r="DJ59" s="622"/>
      <c r="DK59" s="726"/>
      <c r="DL59" s="723"/>
      <c r="DM59" s="724"/>
      <c r="DN59" s="724"/>
      <c r="DO59" s="724"/>
      <c r="DP59" s="70"/>
      <c r="DQ59" s="128" t="s">
        <v>105</v>
      </c>
      <c r="DR59" s="8"/>
      <c r="DS59" s="8"/>
      <c r="DT59" s="8"/>
      <c r="DU59" s="8"/>
    </row>
    <row r="60" spans="1:125" ht="12" customHeight="1" thickBot="1">
      <c r="A60" s="571"/>
      <c r="B60" s="576"/>
      <c r="C60" s="575"/>
      <c r="D60" s="36"/>
      <c r="E60" s="36"/>
      <c r="F60" s="36"/>
      <c r="G60" s="374" t="s">
        <v>106</v>
      </c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6"/>
      <c r="U60" s="36"/>
      <c r="V60" s="36"/>
      <c r="W60" s="36"/>
      <c r="X60" s="36"/>
      <c r="Y60" s="370">
        <f>IF(SUM(Y58:AD59)=0,"",SUM(Y58:AD59))</f>
      </c>
      <c r="Z60" s="371"/>
      <c r="AA60" s="371"/>
      <c r="AB60" s="371"/>
      <c r="AC60" s="371"/>
      <c r="AD60" s="371"/>
      <c r="AE60" s="48"/>
      <c r="AF60" s="36" t="s">
        <v>104</v>
      </c>
      <c r="AG60" s="36"/>
      <c r="AH60" s="36"/>
      <c r="AI60" s="36"/>
      <c r="AJ60" s="354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64"/>
      <c r="BG60" s="364"/>
      <c r="BH60" s="364"/>
      <c r="BI60" s="364"/>
      <c r="BJ60" s="364"/>
      <c r="BK60" s="364"/>
      <c r="BL60" s="364"/>
      <c r="BM60" s="364"/>
      <c r="BN60" s="354"/>
      <c r="BO60" s="355"/>
      <c r="BP60" s="355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452"/>
      <c r="CP60" s="452"/>
      <c r="CQ60" s="452"/>
      <c r="CR60" s="452"/>
      <c r="CS60" s="453"/>
      <c r="CT60" s="637"/>
      <c r="CU60" s="452"/>
      <c r="CV60" s="452"/>
      <c r="CW60" s="452"/>
      <c r="CX60" s="452"/>
      <c r="CY60" s="452"/>
      <c r="CZ60" s="453"/>
      <c r="DA60" s="646">
        <f>IF(SUM(DA58:DF59)=0,"",SUM(DA58:DF59))</f>
      </c>
      <c r="DB60" s="647"/>
      <c r="DC60" s="647"/>
      <c r="DD60" s="647"/>
      <c r="DE60" s="647"/>
      <c r="DF60" s="647"/>
      <c r="DG60" s="81"/>
      <c r="DH60" s="129" t="s">
        <v>104</v>
      </c>
      <c r="DI60" s="129"/>
      <c r="DJ60" s="129"/>
      <c r="DK60" s="82"/>
      <c r="DL60" s="727"/>
      <c r="DM60" s="728"/>
      <c r="DN60" s="728"/>
      <c r="DO60" s="728"/>
      <c r="DP60" s="81"/>
      <c r="DQ60" s="130" t="s">
        <v>105</v>
      </c>
      <c r="DR60" s="8"/>
      <c r="DS60" s="8"/>
      <c r="DT60" s="8"/>
      <c r="DU60" s="8"/>
    </row>
    <row r="61" spans="1:125" ht="12" customHeight="1" thickTop="1">
      <c r="A61" s="571"/>
      <c r="B61" s="576"/>
      <c r="C61" s="575"/>
      <c r="D61" s="601" t="s">
        <v>355</v>
      </c>
      <c r="E61" s="602"/>
      <c r="F61" s="602"/>
      <c r="G61" s="603"/>
      <c r="H61" s="293">
        <f ca="1" t="shared" si="0"/>
      </c>
      <c r="I61" s="359"/>
      <c r="J61" s="359"/>
      <c r="K61" s="360"/>
      <c r="L61" s="372"/>
      <c r="M61" s="344"/>
      <c r="N61" s="344"/>
      <c r="O61" s="344"/>
      <c r="P61" s="344"/>
      <c r="Q61" s="344"/>
      <c r="R61" s="373"/>
      <c r="S61" s="141">
        <f ca="1">IF(T61="","",INDIRECT(T61))</f>
      </c>
      <c r="T61" s="387"/>
      <c r="U61" s="387"/>
      <c r="V61" s="387"/>
      <c r="W61" s="387"/>
      <c r="X61" s="388"/>
      <c r="Y61" s="616"/>
      <c r="Z61" s="617"/>
      <c r="AA61" s="617"/>
      <c r="AB61" s="617"/>
      <c r="AC61" s="617"/>
      <c r="AD61" s="617"/>
      <c r="AE61" s="42"/>
      <c r="AF61" s="367" t="s">
        <v>104</v>
      </c>
      <c r="AG61" s="367"/>
      <c r="AH61" s="367"/>
      <c r="AI61" s="368"/>
      <c r="AJ61" s="372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295">
        <f ca="1">IF(BG61="","",INDIRECT(BG61))</f>
      </c>
      <c r="BG61" s="360"/>
      <c r="BH61" s="618"/>
      <c r="BI61" s="618"/>
      <c r="BJ61" s="624"/>
      <c r="BK61" s="624"/>
      <c r="BL61" s="624"/>
      <c r="BM61" s="624"/>
      <c r="BN61" s="333">
        <f>IF(BQ61="","","新潟県")</f>
      </c>
      <c r="BO61" s="334"/>
      <c r="BP61" s="334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43"/>
      <c r="CO61" s="629">
        <f ca="1">IF(BQ61="","",INDIRECT(BQ61))</f>
      </c>
      <c r="CP61" s="630"/>
      <c r="CQ61" s="630"/>
      <c r="CR61" s="630"/>
      <c r="CS61" s="631"/>
      <c r="CT61" s="641"/>
      <c r="CU61" s="642"/>
      <c r="CV61" s="642"/>
      <c r="CW61" s="642"/>
      <c r="CX61" s="642"/>
      <c r="CY61" s="642"/>
      <c r="CZ61" s="643"/>
      <c r="DA61" s="616"/>
      <c r="DB61" s="617"/>
      <c r="DC61" s="617"/>
      <c r="DD61" s="617"/>
      <c r="DE61" s="617"/>
      <c r="DF61" s="617"/>
      <c r="DG61" s="42"/>
      <c r="DH61" s="334" t="s">
        <v>104</v>
      </c>
      <c r="DI61" s="334"/>
      <c r="DJ61" s="334"/>
      <c r="DK61" s="648"/>
      <c r="DL61" s="657">
        <f aca="true" t="shared" si="5" ref="DL61:DL66">IF(OR(Y61=0,Y61=""),"",DA61/Y61*100)</f>
      </c>
      <c r="DM61" s="658"/>
      <c r="DN61" s="658"/>
      <c r="DO61" s="658"/>
      <c r="DP61" s="40"/>
      <c r="DQ61" s="44" t="s">
        <v>105</v>
      </c>
      <c r="DR61" s="8"/>
      <c r="DS61" s="8"/>
      <c r="DT61" s="8"/>
      <c r="DU61" s="8"/>
    </row>
    <row r="62" spans="1:125" ht="12" customHeight="1">
      <c r="A62" s="571"/>
      <c r="B62" s="576"/>
      <c r="C62" s="575"/>
      <c r="D62" s="604"/>
      <c r="E62" s="605"/>
      <c r="F62" s="605"/>
      <c r="G62" s="606"/>
      <c r="H62" s="294">
        <f ca="1" t="shared" si="0"/>
      </c>
      <c r="I62" s="361"/>
      <c r="J62" s="361"/>
      <c r="K62" s="362"/>
      <c r="L62" s="389"/>
      <c r="M62" s="361"/>
      <c r="N62" s="361"/>
      <c r="O62" s="361"/>
      <c r="P62" s="361"/>
      <c r="Q62" s="361"/>
      <c r="R62" s="362"/>
      <c r="S62" s="134">
        <f ca="1">IF(T62="","",INDIRECT(T62))</f>
      </c>
      <c r="T62" s="361"/>
      <c r="U62" s="361"/>
      <c r="V62" s="361"/>
      <c r="W62" s="361"/>
      <c r="X62" s="362"/>
      <c r="Y62" s="597"/>
      <c r="Z62" s="598"/>
      <c r="AA62" s="598"/>
      <c r="AB62" s="598"/>
      <c r="AC62" s="598"/>
      <c r="AD62" s="598"/>
      <c r="AE62" s="45"/>
      <c r="AF62" s="45" t="s">
        <v>104</v>
      </c>
      <c r="AG62" s="45"/>
      <c r="AH62" s="45"/>
      <c r="AI62" s="45"/>
      <c r="AJ62" s="389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294">
        <f ca="1">IF(BG62="","",INDIRECT(BG62))</f>
      </c>
      <c r="BG62" s="362"/>
      <c r="BH62" s="615"/>
      <c r="BI62" s="615"/>
      <c r="BJ62" s="593"/>
      <c r="BK62" s="593"/>
      <c r="BL62" s="593"/>
      <c r="BM62" s="593"/>
      <c r="BN62" s="356">
        <f>IF(BQ62="","","新潟県")</f>
      </c>
      <c r="BO62" s="357"/>
      <c r="BP62" s="357"/>
      <c r="BQ62" s="358"/>
      <c r="BR62" s="358"/>
      <c r="BS62" s="358"/>
      <c r="BT62" s="358"/>
      <c r="BU62" s="358"/>
      <c r="BV62" s="358"/>
      <c r="BW62" s="358"/>
      <c r="BX62" s="358"/>
      <c r="BY62" s="358"/>
      <c r="BZ62" s="358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80"/>
      <c r="CO62" s="632">
        <f ca="1">IF(BQ62="","",INDIRECT(BQ62))</f>
      </c>
      <c r="CP62" s="633"/>
      <c r="CQ62" s="633"/>
      <c r="CR62" s="633"/>
      <c r="CS62" s="634"/>
      <c r="CT62" s="382"/>
      <c r="CU62" s="383"/>
      <c r="CV62" s="383"/>
      <c r="CW62" s="383"/>
      <c r="CX62" s="383"/>
      <c r="CY62" s="383"/>
      <c r="CZ62" s="384"/>
      <c r="DA62" s="597"/>
      <c r="DB62" s="598"/>
      <c r="DC62" s="598"/>
      <c r="DD62" s="598"/>
      <c r="DE62" s="598"/>
      <c r="DF62" s="598"/>
      <c r="DG62" s="45"/>
      <c r="DH62" s="357" t="s">
        <v>104</v>
      </c>
      <c r="DI62" s="357"/>
      <c r="DJ62" s="357"/>
      <c r="DK62" s="369"/>
      <c r="DL62" s="661">
        <f t="shared" si="5"/>
      </c>
      <c r="DM62" s="662"/>
      <c r="DN62" s="662"/>
      <c r="DO62" s="662"/>
      <c r="DP62" s="45"/>
      <c r="DQ62" s="47" t="s">
        <v>105</v>
      </c>
      <c r="DR62" s="8"/>
      <c r="DS62" s="8"/>
      <c r="DT62" s="8"/>
      <c r="DU62" s="8"/>
    </row>
    <row r="63" spans="1:125" ht="12" customHeight="1" thickBot="1">
      <c r="A63" s="571"/>
      <c r="B63" s="576"/>
      <c r="C63" s="575"/>
      <c r="D63" s="36"/>
      <c r="E63" s="36"/>
      <c r="F63" s="36"/>
      <c r="G63" s="374" t="s">
        <v>106</v>
      </c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6"/>
      <c r="U63" s="36"/>
      <c r="V63" s="36"/>
      <c r="W63" s="36"/>
      <c r="X63" s="36"/>
      <c r="Y63" s="599">
        <f>IF(SUM(Y61:AD62)=0,"",SUM(Y61:AD62))</f>
      </c>
      <c r="Z63" s="600"/>
      <c r="AA63" s="600"/>
      <c r="AB63" s="600"/>
      <c r="AC63" s="600"/>
      <c r="AD63" s="600"/>
      <c r="AE63" s="48"/>
      <c r="AF63" s="36" t="s">
        <v>104</v>
      </c>
      <c r="AG63" s="36"/>
      <c r="AH63" s="36"/>
      <c r="AI63" s="36"/>
      <c r="AJ63" s="354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64"/>
      <c r="BG63" s="364"/>
      <c r="BH63" s="364"/>
      <c r="BI63" s="364"/>
      <c r="BJ63" s="364"/>
      <c r="BK63" s="364"/>
      <c r="BL63" s="364"/>
      <c r="BM63" s="364"/>
      <c r="BN63" s="354"/>
      <c r="BO63" s="355"/>
      <c r="BP63" s="355"/>
      <c r="BQ63" s="355"/>
      <c r="BR63" s="355"/>
      <c r="BS63" s="355"/>
      <c r="BT63" s="355"/>
      <c r="BU63" s="355"/>
      <c r="BV63" s="355"/>
      <c r="BW63" s="355"/>
      <c r="BX63" s="355"/>
      <c r="BY63" s="355"/>
      <c r="BZ63" s="355"/>
      <c r="CA63" s="355"/>
      <c r="CB63" s="355"/>
      <c r="CC63" s="355"/>
      <c r="CD63" s="355"/>
      <c r="CE63" s="355"/>
      <c r="CF63" s="355"/>
      <c r="CG63" s="355"/>
      <c r="CH63" s="355"/>
      <c r="CI63" s="355"/>
      <c r="CJ63" s="355"/>
      <c r="CK63" s="355"/>
      <c r="CL63" s="355"/>
      <c r="CM63" s="355"/>
      <c r="CN63" s="355"/>
      <c r="CO63" s="452"/>
      <c r="CP63" s="452"/>
      <c r="CQ63" s="452"/>
      <c r="CR63" s="452"/>
      <c r="CS63" s="453"/>
      <c r="CT63" s="637"/>
      <c r="CU63" s="452"/>
      <c r="CV63" s="452"/>
      <c r="CW63" s="452"/>
      <c r="CX63" s="452"/>
      <c r="CY63" s="452"/>
      <c r="CZ63" s="453"/>
      <c r="DA63" s="599">
        <f>IF(OR(Y63=0,Y63="",),"",SUM(DA61:DF62))</f>
      </c>
      <c r="DB63" s="600"/>
      <c r="DC63" s="600"/>
      <c r="DD63" s="600"/>
      <c r="DE63" s="600"/>
      <c r="DF63" s="600"/>
      <c r="DG63" s="48"/>
      <c r="DH63" s="36" t="s">
        <v>104</v>
      </c>
      <c r="DI63" s="36"/>
      <c r="DJ63" s="36"/>
      <c r="DK63" s="49"/>
      <c r="DL63" s="659">
        <f t="shared" si="5"/>
      </c>
      <c r="DM63" s="660"/>
      <c r="DN63" s="660"/>
      <c r="DO63" s="660"/>
      <c r="DP63" s="48"/>
      <c r="DQ63" s="50" t="s">
        <v>105</v>
      </c>
      <c r="DR63" s="8"/>
      <c r="DS63" s="8"/>
      <c r="DT63" s="8"/>
      <c r="DU63" s="8"/>
    </row>
    <row r="64" spans="1:125" ht="12" customHeight="1" thickTop="1">
      <c r="A64" s="571"/>
      <c r="B64" s="576"/>
      <c r="C64" s="575"/>
      <c r="D64" s="376" t="s">
        <v>113</v>
      </c>
      <c r="E64" s="377"/>
      <c r="F64" s="377"/>
      <c r="G64" s="377"/>
      <c r="H64" s="40"/>
      <c r="I64" s="40"/>
      <c r="J64" s="40"/>
      <c r="K64" s="41"/>
      <c r="L64" s="581"/>
      <c r="M64" s="582"/>
      <c r="N64" s="582"/>
      <c r="O64" s="582"/>
      <c r="P64" s="582"/>
      <c r="Q64" s="582"/>
      <c r="R64" s="583"/>
      <c r="S64" s="372"/>
      <c r="T64" s="344"/>
      <c r="U64" s="344"/>
      <c r="V64" s="344"/>
      <c r="W64" s="344"/>
      <c r="X64" s="373"/>
      <c r="Y64" s="365"/>
      <c r="Z64" s="366"/>
      <c r="AA64" s="366"/>
      <c r="AB64" s="366"/>
      <c r="AC64" s="366"/>
      <c r="AD64" s="366"/>
      <c r="AE64" s="42"/>
      <c r="AF64" s="367" t="s">
        <v>104</v>
      </c>
      <c r="AG64" s="367"/>
      <c r="AH64" s="367"/>
      <c r="AI64" s="368"/>
      <c r="AJ64" s="372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295">
        <f ca="1">IF(BG64="","",INDIRECT(BG64))</f>
      </c>
      <c r="BG64" s="360"/>
      <c r="BH64" s="618"/>
      <c r="BI64" s="618"/>
      <c r="BJ64" s="624"/>
      <c r="BK64" s="624"/>
      <c r="BL64" s="624"/>
      <c r="BM64" s="624"/>
      <c r="BN64" s="333">
        <f>IF(BQ64="","","新潟県")</f>
      </c>
      <c r="BO64" s="334"/>
      <c r="BP64" s="334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43"/>
      <c r="CO64" s="629">
        <f ca="1">IF(BQ64="","",INDIRECT(BQ64))</f>
      </c>
      <c r="CP64" s="630"/>
      <c r="CQ64" s="630"/>
      <c r="CR64" s="630"/>
      <c r="CS64" s="631"/>
      <c r="CT64" s="641"/>
      <c r="CU64" s="642"/>
      <c r="CV64" s="642"/>
      <c r="CW64" s="642"/>
      <c r="CX64" s="642"/>
      <c r="CY64" s="642"/>
      <c r="CZ64" s="643"/>
      <c r="DA64" s="365"/>
      <c r="DB64" s="366"/>
      <c r="DC64" s="366"/>
      <c r="DD64" s="366"/>
      <c r="DE64" s="366"/>
      <c r="DF64" s="366"/>
      <c r="DG64" s="42"/>
      <c r="DH64" s="334" t="s">
        <v>104</v>
      </c>
      <c r="DI64" s="334"/>
      <c r="DJ64" s="334"/>
      <c r="DK64" s="648"/>
      <c r="DL64" s="657">
        <f t="shared" si="5"/>
      </c>
      <c r="DM64" s="658"/>
      <c r="DN64" s="658"/>
      <c r="DO64" s="658"/>
      <c r="DP64" s="4"/>
      <c r="DQ64" s="51" t="s">
        <v>105</v>
      </c>
      <c r="DR64" s="8"/>
      <c r="DS64" s="8"/>
      <c r="DT64" s="8"/>
      <c r="DU64" s="8"/>
    </row>
    <row r="65" spans="1:125" ht="12" customHeight="1">
      <c r="A65" s="571"/>
      <c r="B65" s="576"/>
      <c r="C65" s="575"/>
      <c r="D65" s="612" t="s">
        <v>194</v>
      </c>
      <c r="E65" s="613"/>
      <c r="F65" s="613"/>
      <c r="G65" s="613"/>
      <c r="H65" s="613"/>
      <c r="I65" s="613"/>
      <c r="J65" s="613"/>
      <c r="K65" s="614"/>
      <c r="L65" s="389"/>
      <c r="M65" s="361"/>
      <c r="N65" s="361"/>
      <c r="O65" s="361"/>
      <c r="P65" s="361"/>
      <c r="Q65" s="361"/>
      <c r="R65" s="362"/>
      <c r="S65" s="389"/>
      <c r="T65" s="361"/>
      <c r="U65" s="361"/>
      <c r="V65" s="361"/>
      <c r="W65" s="361"/>
      <c r="X65" s="362"/>
      <c r="Y65" s="385"/>
      <c r="Z65" s="386"/>
      <c r="AA65" s="386"/>
      <c r="AB65" s="386"/>
      <c r="AC65" s="386"/>
      <c r="AD65" s="386"/>
      <c r="AE65" s="45"/>
      <c r="AF65" s="45" t="s">
        <v>104</v>
      </c>
      <c r="AG65" s="45"/>
      <c r="AH65" s="45"/>
      <c r="AI65" s="45"/>
      <c r="AJ65" s="389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294">
        <f ca="1">IF(BG65="","",INDIRECT(BG65))</f>
      </c>
      <c r="BG65" s="362"/>
      <c r="BH65" s="615"/>
      <c r="BI65" s="615"/>
      <c r="BJ65" s="593"/>
      <c r="BK65" s="593"/>
      <c r="BL65" s="593"/>
      <c r="BM65" s="593"/>
      <c r="BN65" s="356">
        <f>IF(BQ65="","","新潟県")</f>
      </c>
      <c r="BO65" s="357"/>
      <c r="BP65" s="357"/>
      <c r="BQ65" s="358"/>
      <c r="BR65" s="358"/>
      <c r="BS65" s="358"/>
      <c r="BT65" s="358"/>
      <c r="BU65" s="358"/>
      <c r="BV65" s="358"/>
      <c r="BW65" s="358"/>
      <c r="BX65" s="358"/>
      <c r="BY65" s="358"/>
      <c r="BZ65" s="358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80"/>
      <c r="CO65" s="632">
        <f ca="1">IF(BQ65="","",INDIRECT(BQ65))</f>
      </c>
      <c r="CP65" s="633"/>
      <c r="CQ65" s="633"/>
      <c r="CR65" s="633"/>
      <c r="CS65" s="634"/>
      <c r="CT65" s="382"/>
      <c r="CU65" s="383"/>
      <c r="CV65" s="383"/>
      <c r="CW65" s="383"/>
      <c r="CX65" s="383"/>
      <c r="CY65" s="383"/>
      <c r="CZ65" s="384"/>
      <c r="DA65" s="385"/>
      <c r="DB65" s="386"/>
      <c r="DC65" s="386"/>
      <c r="DD65" s="386"/>
      <c r="DE65" s="386"/>
      <c r="DF65" s="386"/>
      <c r="DG65" s="45"/>
      <c r="DH65" s="357" t="s">
        <v>104</v>
      </c>
      <c r="DI65" s="357"/>
      <c r="DJ65" s="357"/>
      <c r="DK65" s="369"/>
      <c r="DL65" s="661">
        <f t="shared" si="5"/>
      </c>
      <c r="DM65" s="662"/>
      <c r="DN65" s="662"/>
      <c r="DO65" s="662"/>
      <c r="DP65" s="45"/>
      <c r="DQ65" s="47" t="s">
        <v>105</v>
      </c>
      <c r="DR65" s="8"/>
      <c r="DS65" s="8"/>
      <c r="DT65" s="8"/>
      <c r="DU65" s="8"/>
    </row>
    <row r="66" spans="1:125" ht="12" customHeight="1" thickBot="1">
      <c r="A66" s="571"/>
      <c r="B66" s="579"/>
      <c r="C66" s="580"/>
      <c r="D66" s="66"/>
      <c r="E66" s="11"/>
      <c r="F66" s="11"/>
      <c r="G66" s="454" t="s">
        <v>106</v>
      </c>
      <c r="H66" s="454"/>
      <c r="I66" s="454"/>
      <c r="J66" s="454"/>
      <c r="K66" s="454"/>
      <c r="L66" s="455"/>
      <c r="M66" s="455"/>
      <c r="N66" s="455"/>
      <c r="O66" s="455"/>
      <c r="P66" s="455"/>
      <c r="Q66" s="455"/>
      <c r="R66" s="455"/>
      <c r="S66" s="455"/>
      <c r="T66" s="11"/>
      <c r="U66" s="11"/>
      <c r="V66" s="11"/>
      <c r="W66" s="11"/>
      <c r="X66" s="11"/>
      <c r="Y66" s="610">
        <f>IF(SUM(Y64:AD65)=0,"",SUM(Y64:AD65))</f>
      </c>
      <c r="Z66" s="611"/>
      <c r="AA66" s="611"/>
      <c r="AB66" s="611"/>
      <c r="AC66" s="611"/>
      <c r="AD66" s="611"/>
      <c r="AE66" s="52"/>
      <c r="AF66" s="11" t="s">
        <v>104</v>
      </c>
      <c r="AG66" s="11"/>
      <c r="AH66" s="11"/>
      <c r="AI66" s="11"/>
      <c r="AJ66" s="619"/>
      <c r="AK66" s="620"/>
      <c r="AL66" s="620"/>
      <c r="AM66" s="620"/>
      <c r="AN66" s="620"/>
      <c r="AO66" s="620"/>
      <c r="AP66" s="620"/>
      <c r="AQ66" s="620"/>
      <c r="AR66" s="620"/>
      <c r="AS66" s="620"/>
      <c r="AT66" s="620"/>
      <c r="AU66" s="620"/>
      <c r="AV66" s="620"/>
      <c r="AW66" s="620"/>
      <c r="AX66" s="620"/>
      <c r="AY66" s="620"/>
      <c r="AZ66" s="620"/>
      <c r="BA66" s="620"/>
      <c r="BB66" s="620"/>
      <c r="BC66" s="620"/>
      <c r="BD66" s="620"/>
      <c r="BE66" s="620"/>
      <c r="BF66" s="623"/>
      <c r="BG66" s="623"/>
      <c r="BH66" s="623"/>
      <c r="BI66" s="623"/>
      <c r="BJ66" s="623"/>
      <c r="BK66" s="623"/>
      <c r="BL66" s="623"/>
      <c r="BM66" s="623"/>
      <c r="BN66" s="619"/>
      <c r="BO66" s="620"/>
      <c r="BP66" s="620"/>
      <c r="BQ66" s="620"/>
      <c r="BR66" s="620"/>
      <c r="BS66" s="620"/>
      <c r="BT66" s="620"/>
      <c r="BU66" s="620"/>
      <c r="BV66" s="620"/>
      <c r="BW66" s="620"/>
      <c r="BX66" s="620"/>
      <c r="BY66" s="620"/>
      <c r="BZ66" s="620"/>
      <c r="CA66" s="620"/>
      <c r="CB66" s="620"/>
      <c r="CC66" s="620"/>
      <c r="CD66" s="620"/>
      <c r="CE66" s="620"/>
      <c r="CF66" s="620"/>
      <c r="CG66" s="620"/>
      <c r="CH66" s="620"/>
      <c r="CI66" s="620"/>
      <c r="CJ66" s="620"/>
      <c r="CK66" s="620"/>
      <c r="CL66" s="620"/>
      <c r="CM66" s="620"/>
      <c r="CN66" s="620"/>
      <c r="CO66" s="627"/>
      <c r="CP66" s="627"/>
      <c r="CQ66" s="627"/>
      <c r="CR66" s="627"/>
      <c r="CS66" s="628"/>
      <c r="CT66" s="645"/>
      <c r="CU66" s="627"/>
      <c r="CV66" s="627"/>
      <c r="CW66" s="627"/>
      <c r="CX66" s="627"/>
      <c r="CY66" s="627"/>
      <c r="CZ66" s="628"/>
      <c r="DA66" s="610">
        <f>IF(OR(Y66=0,Y66="",),"",SUM(DA64:DF65))</f>
      </c>
      <c r="DB66" s="611"/>
      <c r="DC66" s="611"/>
      <c r="DD66" s="611"/>
      <c r="DE66" s="611"/>
      <c r="DF66" s="611"/>
      <c r="DG66" s="52"/>
      <c r="DH66" s="11" t="s">
        <v>104</v>
      </c>
      <c r="DI66" s="11"/>
      <c r="DJ66" s="11"/>
      <c r="DK66" s="53"/>
      <c r="DL66" s="655">
        <f t="shared" si="5"/>
      </c>
      <c r="DM66" s="656"/>
      <c r="DN66" s="656"/>
      <c r="DO66" s="656"/>
      <c r="DP66" s="52"/>
      <c r="DQ66" s="54" t="s">
        <v>105</v>
      </c>
      <c r="DR66" s="8"/>
      <c r="DS66" s="8"/>
      <c r="DT66" s="8"/>
      <c r="DU66" s="8"/>
    </row>
    <row r="67" spans="1:120" ht="7.5" customHeight="1">
      <c r="A67" s="571"/>
      <c r="B67" s="6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</row>
    <row r="68" spans="1:120" ht="7.5" customHeight="1">
      <c r="A68" s="571"/>
      <c r="B68" s="8" t="s">
        <v>114</v>
      </c>
      <c r="C68" s="8"/>
      <c r="D68" s="8"/>
      <c r="E68" s="8"/>
      <c r="F68" s="8"/>
      <c r="G68" s="8"/>
      <c r="H68" s="8"/>
      <c r="I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E68" s="8" t="s">
        <v>95</v>
      </c>
      <c r="AH68" s="8"/>
      <c r="AI68" s="8"/>
      <c r="AJ68" s="8"/>
      <c r="AK68" s="8"/>
      <c r="AL68" s="8"/>
      <c r="AM68" s="8"/>
      <c r="AN68" s="8"/>
      <c r="AO68" s="8"/>
      <c r="AP68" s="8"/>
      <c r="AR68" s="8"/>
      <c r="AS68" s="8"/>
      <c r="AT68" s="8"/>
      <c r="AX68" s="8" t="s">
        <v>96</v>
      </c>
      <c r="AY68" s="8"/>
      <c r="AZ68" s="8"/>
      <c r="BA68" s="8"/>
      <c r="BB68" s="8"/>
      <c r="BC68" s="8"/>
      <c r="BD68" s="8"/>
      <c r="BE68" s="8"/>
      <c r="BF68" s="8"/>
      <c r="BG68" s="8"/>
      <c r="BH68" s="8"/>
      <c r="BJ68" s="8"/>
      <c r="BK68" s="8"/>
      <c r="BL68" s="8"/>
      <c r="BM68" s="8" t="s">
        <v>97</v>
      </c>
      <c r="BN68" s="8"/>
      <c r="BP68" s="8"/>
      <c r="BQ68" s="8"/>
      <c r="BR68" s="8"/>
      <c r="BS68" s="8"/>
      <c r="BT68" s="8"/>
      <c r="BU68" s="8"/>
      <c r="BX68" s="8" t="s">
        <v>99</v>
      </c>
      <c r="BY68" s="8"/>
      <c r="BZ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</row>
    <row r="69" spans="1:120" ht="9" customHeight="1">
      <c r="A69" s="571"/>
      <c r="B69" s="24" t="s">
        <v>115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E69" s="24" t="s">
        <v>116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13"/>
      <c r="AX69" s="24" t="s">
        <v>117</v>
      </c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13"/>
      <c r="BK69" s="24" t="s">
        <v>118</v>
      </c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13"/>
      <c r="BW69" s="8"/>
      <c r="BX69" s="24" t="s">
        <v>115</v>
      </c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13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</row>
    <row r="70" spans="1:120" ht="9" customHeight="1" thickBot="1">
      <c r="A70" s="571"/>
      <c r="B70" s="15"/>
      <c r="C70" s="8" t="s">
        <v>292</v>
      </c>
      <c r="D70" s="8"/>
      <c r="E70" s="8"/>
      <c r="F70" s="8"/>
      <c r="G70" s="8"/>
      <c r="H70" s="8"/>
      <c r="I70" s="8" t="s">
        <v>293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 t="s">
        <v>119</v>
      </c>
      <c r="W70" s="8"/>
      <c r="X70" s="8"/>
      <c r="Y70" s="8"/>
      <c r="Z70" s="8"/>
      <c r="AA70" s="8"/>
      <c r="AB70" s="8"/>
      <c r="AC70" s="9"/>
      <c r="AE70" s="15"/>
      <c r="AF70" s="8" t="s">
        <v>120</v>
      </c>
      <c r="AG70" s="8"/>
      <c r="AH70" s="8"/>
      <c r="AI70" s="8"/>
      <c r="AJ70" s="8"/>
      <c r="AK70" s="8"/>
      <c r="AL70" s="8"/>
      <c r="AM70" s="8" t="s">
        <v>121</v>
      </c>
      <c r="AN70" s="8"/>
      <c r="AO70" s="8"/>
      <c r="AP70" s="8"/>
      <c r="AQ70" s="8"/>
      <c r="AR70" s="8"/>
      <c r="AS70" s="8"/>
      <c r="AT70" s="8"/>
      <c r="AU70" s="8"/>
      <c r="AV70" s="9"/>
      <c r="AX70" s="15"/>
      <c r="AY70" s="8" t="s">
        <v>122</v>
      </c>
      <c r="AZ70" s="8"/>
      <c r="BA70" s="8"/>
      <c r="BB70" s="8"/>
      <c r="BC70" s="8"/>
      <c r="BD70" s="8"/>
      <c r="BE70" s="8"/>
      <c r="BF70" s="8"/>
      <c r="BG70" s="8"/>
      <c r="BH70" s="8"/>
      <c r="BI70" s="9"/>
      <c r="BK70" s="15"/>
      <c r="BL70" s="8" t="s">
        <v>123</v>
      </c>
      <c r="BM70" s="8"/>
      <c r="BN70" s="8"/>
      <c r="BO70" s="8"/>
      <c r="BP70" s="8"/>
      <c r="BQ70" s="8"/>
      <c r="BR70" s="8"/>
      <c r="BS70" s="8"/>
      <c r="BT70" s="8"/>
      <c r="BU70" s="8"/>
      <c r="BV70" s="9"/>
      <c r="BW70" s="8"/>
      <c r="BX70" s="15"/>
      <c r="BY70" s="8" t="s">
        <v>124</v>
      </c>
      <c r="BZ70" s="8"/>
      <c r="CA70" s="8"/>
      <c r="CB70" s="8"/>
      <c r="CC70" s="8"/>
      <c r="CD70" s="8"/>
      <c r="CE70" s="8" t="s">
        <v>125</v>
      </c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 t="s">
        <v>119</v>
      </c>
      <c r="CS70" s="8"/>
      <c r="CT70" s="8"/>
      <c r="CU70" s="8"/>
      <c r="CV70" s="8"/>
      <c r="CW70" s="8"/>
      <c r="CX70" s="8"/>
      <c r="CY70" s="9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</row>
    <row r="71" spans="1:120" ht="9" customHeight="1">
      <c r="A71" s="571"/>
      <c r="B71" s="15" t="s">
        <v>126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"/>
      <c r="AE71" s="15"/>
      <c r="AF71" s="8" t="s">
        <v>127</v>
      </c>
      <c r="AG71" s="8"/>
      <c r="AH71" s="8"/>
      <c r="AI71" s="8"/>
      <c r="AJ71" s="8"/>
      <c r="AK71" s="8"/>
      <c r="AL71" s="8"/>
      <c r="AM71" s="8" t="s">
        <v>128</v>
      </c>
      <c r="AN71" s="8"/>
      <c r="AO71" s="8"/>
      <c r="AP71" s="8"/>
      <c r="AQ71" s="8"/>
      <c r="AR71" s="8"/>
      <c r="AS71" s="8"/>
      <c r="AT71" s="8"/>
      <c r="AU71" s="8"/>
      <c r="AV71" s="9"/>
      <c r="AX71" s="15"/>
      <c r="AY71" s="8" t="s">
        <v>129</v>
      </c>
      <c r="AZ71" s="8"/>
      <c r="BA71" s="8"/>
      <c r="BB71" s="8"/>
      <c r="BC71" s="8"/>
      <c r="BD71" s="8"/>
      <c r="BE71" s="8"/>
      <c r="BF71" s="8"/>
      <c r="BG71" s="8"/>
      <c r="BH71" s="8"/>
      <c r="BI71" s="9"/>
      <c r="BK71" s="28"/>
      <c r="BL71" s="4" t="s">
        <v>130</v>
      </c>
      <c r="BM71" s="4"/>
      <c r="BN71" s="4"/>
      <c r="BO71" s="4"/>
      <c r="BP71" s="4"/>
      <c r="BQ71" s="4"/>
      <c r="BR71" s="4"/>
      <c r="BS71" s="4"/>
      <c r="BT71" s="4"/>
      <c r="BU71" s="4"/>
      <c r="BV71" s="19"/>
      <c r="BW71" s="8"/>
      <c r="BX71" s="15" t="s">
        <v>126</v>
      </c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9"/>
      <c r="CZ71" s="55"/>
      <c r="DA71" s="437" t="s">
        <v>131</v>
      </c>
      <c r="DB71" s="438"/>
      <c r="DC71" s="438"/>
      <c r="DD71" s="438"/>
      <c r="DE71" s="438"/>
      <c r="DF71" s="438"/>
      <c r="DG71" s="438"/>
      <c r="DH71" s="438"/>
      <c r="DI71" s="438"/>
      <c r="DJ71" s="438"/>
      <c r="DK71" s="438"/>
      <c r="DL71" s="438"/>
      <c r="DM71" s="438"/>
      <c r="DN71" s="438"/>
      <c r="DO71" s="438"/>
      <c r="DP71" s="439"/>
    </row>
    <row r="72" spans="1:120" ht="9" customHeight="1">
      <c r="A72" s="571"/>
      <c r="B72" s="15"/>
      <c r="C72" s="8" t="s">
        <v>294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 t="s">
        <v>132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9"/>
      <c r="AE72" s="15"/>
      <c r="AF72" s="8" t="s">
        <v>133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9"/>
      <c r="AX72" s="15"/>
      <c r="AY72" s="8" t="s">
        <v>134</v>
      </c>
      <c r="AZ72" s="8"/>
      <c r="BA72" s="8"/>
      <c r="BB72" s="8"/>
      <c r="BC72" s="8"/>
      <c r="BD72" s="8"/>
      <c r="BE72" s="8"/>
      <c r="BF72" s="8"/>
      <c r="BG72" s="8"/>
      <c r="BH72" s="8"/>
      <c r="BI72" s="9"/>
      <c r="BL72" s="7"/>
      <c r="BM72" s="7"/>
      <c r="BN72" s="7"/>
      <c r="BO72" s="7"/>
      <c r="BP72" s="7"/>
      <c r="BQ72" s="7"/>
      <c r="BR72" s="7"/>
      <c r="BS72" s="7"/>
      <c r="BT72" s="7"/>
      <c r="BU72" s="8"/>
      <c r="BV72" s="8"/>
      <c r="BW72" s="8"/>
      <c r="BX72" s="15"/>
      <c r="BY72" s="8" t="s">
        <v>135</v>
      </c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 t="s">
        <v>132</v>
      </c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9"/>
      <c r="CZ72" s="55"/>
      <c r="DA72" s="440"/>
      <c r="DB72" s="441"/>
      <c r="DC72" s="441"/>
      <c r="DD72" s="441"/>
      <c r="DE72" s="441"/>
      <c r="DF72" s="441"/>
      <c r="DG72" s="441"/>
      <c r="DH72" s="441"/>
      <c r="DI72" s="441"/>
      <c r="DJ72" s="441"/>
      <c r="DK72" s="441"/>
      <c r="DL72" s="441"/>
      <c r="DM72" s="441"/>
      <c r="DN72" s="441"/>
      <c r="DO72" s="441"/>
      <c r="DP72" s="442"/>
    </row>
    <row r="73" spans="1:120" ht="9" customHeight="1">
      <c r="A73" s="571"/>
      <c r="B73" s="15" t="s">
        <v>136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9"/>
      <c r="AE73" s="15" t="s">
        <v>137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9"/>
      <c r="AX73" s="15"/>
      <c r="AY73" s="8" t="s">
        <v>138</v>
      </c>
      <c r="AZ73" s="8"/>
      <c r="BA73" s="8"/>
      <c r="BB73" s="8"/>
      <c r="BC73" s="8"/>
      <c r="BD73" s="8"/>
      <c r="BE73" s="8"/>
      <c r="BF73" s="8"/>
      <c r="BG73" s="8"/>
      <c r="BH73" s="8"/>
      <c r="BI73" s="9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15" t="s">
        <v>136</v>
      </c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9"/>
      <c r="CZ73" s="56"/>
      <c r="DA73" s="17"/>
      <c r="DB73" s="8" t="s">
        <v>139</v>
      </c>
      <c r="DD73" s="8"/>
      <c r="DO73" s="8"/>
      <c r="DP73" s="10"/>
    </row>
    <row r="74" spans="1:120" ht="9" customHeight="1">
      <c r="A74" s="571"/>
      <c r="B74" s="15"/>
      <c r="C74" s="8" t="s">
        <v>295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 t="s">
        <v>296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  <c r="AE74" s="15"/>
      <c r="AF74" s="8" t="s">
        <v>140</v>
      </c>
      <c r="AG74" s="8"/>
      <c r="AH74" s="8"/>
      <c r="AI74" s="8"/>
      <c r="AJ74" s="8"/>
      <c r="AK74" s="8"/>
      <c r="AL74" s="8" t="s">
        <v>141</v>
      </c>
      <c r="AM74" s="8"/>
      <c r="AN74" s="8"/>
      <c r="AO74" s="8"/>
      <c r="AP74" s="8" t="s">
        <v>142</v>
      </c>
      <c r="AQ74" s="8"/>
      <c r="AR74" s="8"/>
      <c r="AS74" s="8"/>
      <c r="AT74" s="8"/>
      <c r="AU74" s="8"/>
      <c r="AV74" s="9"/>
      <c r="AX74" s="15"/>
      <c r="AY74" s="8" t="s">
        <v>143</v>
      </c>
      <c r="AZ74" s="8"/>
      <c r="BA74" s="8"/>
      <c r="BB74" s="8"/>
      <c r="BC74" s="8"/>
      <c r="BD74" s="8"/>
      <c r="BE74" s="8"/>
      <c r="BF74" s="8"/>
      <c r="BG74" s="8"/>
      <c r="BH74" s="8"/>
      <c r="BI74" s="9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15"/>
      <c r="BY74" s="8" t="s">
        <v>144</v>
      </c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 t="s">
        <v>145</v>
      </c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9"/>
      <c r="CZ74" s="56"/>
      <c r="DA74" s="17"/>
      <c r="DB74" s="2" t="s">
        <v>146</v>
      </c>
      <c r="DO74" s="8"/>
      <c r="DP74" s="10"/>
    </row>
    <row r="75" spans="1:120" ht="9" customHeight="1">
      <c r="A75" s="571"/>
      <c r="B75" s="15" t="s">
        <v>116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9"/>
      <c r="AE75" s="15"/>
      <c r="AF75" s="8" t="s">
        <v>147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9"/>
      <c r="AW75" s="8"/>
      <c r="AX75" s="15"/>
      <c r="AY75" s="8"/>
      <c r="AZ75" s="8"/>
      <c r="BA75" s="8" t="s">
        <v>346</v>
      </c>
      <c r="BB75" s="8"/>
      <c r="BC75" s="8"/>
      <c r="BD75" s="8"/>
      <c r="BE75" s="8"/>
      <c r="BF75" s="8"/>
      <c r="BG75" s="8"/>
      <c r="BH75" s="8"/>
      <c r="BI75" s="9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15" t="s">
        <v>116</v>
      </c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9"/>
      <c r="CZ75" s="56"/>
      <c r="DA75" s="17"/>
      <c r="DB75" s="2" t="s">
        <v>148</v>
      </c>
      <c r="DO75" s="8"/>
      <c r="DP75" s="10"/>
    </row>
    <row r="76" spans="1:120" ht="9" customHeight="1">
      <c r="A76" s="571"/>
      <c r="B76" s="15"/>
      <c r="C76" s="8" t="s">
        <v>297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 t="s">
        <v>298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9"/>
      <c r="AE76" s="15"/>
      <c r="AF76" s="8" t="s">
        <v>149</v>
      </c>
      <c r="AG76" s="8"/>
      <c r="AH76" s="8"/>
      <c r="AI76" s="8"/>
      <c r="AJ76" s="8"/>
      <c r="AK76" s="8"/>
      <c r="AL76" s="8"/>
      <c r="AM76" s="8"/>
      <c r="AN76" s="8"/>
      <c r="AO76" s="8"/>
      <c r="AP76" s="8" t="s">
        <v>150</v>
      </c>
      <c r="AQ76" s="8"/>
      <c r="AR76" s="8"/>
      <c r="AS76" s="8"/>
      <c r="AT76" s="8"/>
      <c r="AU76" s="8"/>
      <c r="AV76" s="9"/>
      <c r="AX76" s="28"/>
      <c r="AY76" s="4" t="s">
        <v>63</v>
      </c>
      <c r="AZ76" s="4"/>
      <c r="BA76" s="4"/>
      <c r="BB76" s="4"/>
      <c r="BC76" s="4"/>
      <c r="BD76" s="4"/>
      <c r="BE76" s="4"/>
      <c r="BF76" s="4"/>
      <c r="BG76" s="4"/>
      <c r="BH76" s="4"/>
      <c r="BI76" s="19"/>
      <c r="BV76" s="8"/>
      <c r="BW76" s="8"/>
      <c r="BX76" s="15"/>
      <c r="BY76" s="8" t="s">
        <v>151</v>
      </c>
      <c r="BZ76" s="8"/>
      <c r="CA76" s="8"/>
      <c r="CB76" s="8"/>
      <c r="CC76" s="8"/>
      <c r="CD76" s="8"/>
      <c r="CE76" s="8"/>
      <c r="CF76" s="8"/>
      <c r="CG76" s="8"/>
      <c r="CH76" s="8"/>
      <c r="CI76" s="8" t="s">
        <v>154</v>
      </c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9"/>
      <c r="CZ76" s="56"/>
      <c r="DA76" s="17"/>
      <c r="DB76" s="2" t="s">
        <v>152</v>
      </c>
      <c r="DO76" s="8"/>
      <c r="DP76" s="10"/>
    </row>
    <row r="77" spans="1:120" ht="9" customHeight="1">
      <c r="A77" s="571"/>
      <c r="B77" s="15"/>
      <c r="C77" s="8" t="s">
        <v>307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 t="s">
        <v>299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  <c r="AE77" s="15"/>
      <c r="AF77" s="8" t="s">
        <v>153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9"/>
      <c r="BV77" s="8"/>
      <c r="BW77" s="8"/>
      <c r="BX77" s="15"/>
      <c r="BY77" s="8" t="s">
        <v>316</v>
      </c>
      <c r="BZ77" s="8"/>
      <c r="CA77" s="8"/>
      <c r="CB77" s="8"/>
      <c r="CC77" s="8"/>
      <c r="CD77" s="8"/>
      <c r="CE77" s="8"/>
      <c r="CF77" s="8"/>
      <c r="CG77" s="8"/>
      <c r="CH77" s="8"/>
      <c r="CI77" s="8" t="s">
        <v>317</v>
      </c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9"/>
      <c r="CZ77" s="56"/>
      <c r="DA77" s="17"/>
      <c r="DB77" s="2" t="s">
        <v>155</v>
      </c>
      <c r="DO77" s="8"/>
      <c r="DP77" s="10"/>
    </row>
    <row r="78" spans="1:120" ht="9" customHeight="1" thickBot="1">
      <c r="A78" s="571"/>
      <c r="B78" s="15"/>
      <c r="C78" s="8" t="s">
        <v>300</v>
      </c>
      <c r="D78" s="8"/>
      <c r="E78" s="8"/>
      <c r="F78" s="8"/>
      <c r="G78" s="8"/>
      <c r="H78" s="8"/>
      <c r="I78" s="8"/>
      <c r="J78" s="8"/>
      <c r="K78" s="8"/>
      <c r="L78" s="8"/>
      <c r="N78" s="8"/>
      <c r="O78" s="8" t="s">
        <v>301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9"/>
      <c r="AE78" s="15"/>
      <c r="AF78" s="8" t="s">
        <v>156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BV78" s="8"/>
      <c r="BW78" s="8"/>
      <c r="BX78" s="15"/>
      <c r="BY78" s="8" t="s">
        <v>285</v>
      </c>
      <c r="BZ78" s="8"/>
      <c r="CA78" s="8"/>
      <c r="CB78" s="8"/>
      <c r="CC78" s="8"/>
      <c r="CD78" s="8"/>
      <c r="CE78" s="8"/>
      <c r="CF78" s="8"/>
      <c r="CG78" s="8"/>
      <c r="CH78" s="8"/>
      <c r="CI78" s="8" t="s">
        <v>286</v>
      </c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9"/>
      <c r="CZ78" s="56"/>
      <c r="DA78" s="18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2"/>
    </row>
    <row r="79" spans="1:104" ht="9" customHeight="1">
      <c r="A79" s="571"/>
      <c r="B79" s="15"/>
      <c r="C79" s="8" t="s">
        <v>302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 t="s">
        <v>288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9"/>
      <c r="AE79" s="15" t="s">
        <v>158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BV79" s="8"/>
      <c r="BW79" s="8"/>
      <c r="BX79" s="15"/>
      <c r="BY79" s="8" t="s">
        <v>287</v>
      </c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 t="s">
        <v>288</v>
      </c>
      <c r="CR79" s="8"/>
      <c r="CS79" s="8"/>
      <c r="CT79" s="8"/>
      <c r="CU79" s="8"/>
      <c r="CV79" s="8"/>
      <c r="CW79" s="8"/>
      <c r="CX79" s="8"/>
      <c r="CY79" s="9"/>
      <c r="CZ79" s="56"/>
    </row>
    <row r="80" spans="1:104" ht="9" customHeight="1" thickBot="1">
      <c r="A80" s="571"/>
      <c r="B80" s="15" t="s">
        <v>137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  <c r="AE80" s="15"/>
      <c r="AF80" s="8" t="s">
        <v>159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9"/>
      <c r="BV80" s="8"/>
      <c r="BW80" s="8"/>
      <c r="BX80" s="15" t="s">
        <v>137</v>
      </c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9"/>
      <c r="CZ80" s="56"/>
    </row>
    <row r="81" spans="1:119" ht="9" customHeight="1">
      <c r="A81" s="571"/>
      <c r="B81" s="15"/>
      <c r="C81" s="8" t="s">
        <v>160</v>
      </c>
      <c r="D81" s="8"/>
      <c r="E81" s="8"/>
      <c r="F81" s="8"/>
      <c r="G81" s="8"/>
      <c r="H81" s="8"/>
      <c r="I81" s="8"/>
      <c r="J81" s="8"/>
      <c r="K81" s="8"/>
      <c r="L81" s="8" t="s">
        <v>161</v>
      </c>
      <c r="M81" s="8"/>
      <c r="N81" s="8"/>
      <c r="O81" s="8"/>
      <c r="P81" s="8"/>
      <c r="Q81" s="8"/>
      <c r="R81" s="8"/>
      <c r="S81" s="8"/>
      <c r="T81" s="8"/>
      <c r="U81" s="8" t="s">
        <v>162</v>
      </c>
      <c r="V81" s="8"/>
      <c r="W81" s="8"/>
      <c r="X81" s="8"/>
      <c r="Y81" s="8"/>
      <c r="Z81" s="8"/>
      <c r="AA81" s="8"/>
      <c r="AB81" s="8"/>
      <c r="AC81" s="9"/>
      <c r="AE81" s="15"/>
      <c r="AF81" s="8" t="s">
        <v>163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9"/>
      <c r="BV81" s="8"/>
      <c r="BW81" s="8"/>
      <c r="BX81" s="15"/>
      <c r="BY81" s="8" t="s">
        <v>160</v>
      </c>
      <c r="BZ81" s="8"/>
      <c r="CA81" s="8"/>
      <c r="CB81" s="8"/>
      <c r="CC81" s="8"/>
      <c r="CD81" s="8"/>
      <c r="CE81" s="8"/>
      <c r="CF81" s="8"/>
      <c r="CG81" s="8"/>
      <c r="CH81" s="8" t="s">
        <v>161</v>
      </c>
      <c r="CI81" s="8"/>
      <c r="CJ81" s="8"/>
      <c r="CK81" s="8"/>
      <c r="CL81" s="8"/>
      <c r="CM81" s="8"/>
      <c r="CN81" s="8"/>
      <c r="CO81" s="8"/>
      <c r="CP81" s="8"/>
      <c r="CQ81" s="8" t="s">
        <v>162</v>
      </c>
      <c r="CR81" s="8"/>
      <c r="CS81" s="8"/>
      <c r="CT81" s="8"/>
      <c r="CU81" s="8"/>
      <c r="CV81" s="8"/>
      <c r="CW81" s="8"/>
      <c r="CX81" s="8"/>
      <c r="CY81" s="9"/>
      <c r="CZ81" s="57"/>
      <c r="DA81" s="431" t="s">
        <v>164</v>
      </c>
      <c r="DB81" s="432"/>
      <c r="DC81" s="432"/>
      <c r="DD81" s="432"/>
      <c r="DE81" s="432"/>
      <c r="DF81" s="432"/>
      <c r="DG81" s="432"/>
      <c r="DH81" s="432"/>
      <c r="DI81" s="432"/>
      <c r="DJ81" s="432"/>
      <c r="DK81" s="432"/>
      <c r="DL81" s="432"/>
      <c r="DM81" s="432"/>
      <c r="DN81" s="432"/>
      <c r="DO81" s="433"/>
    </row>
    <row r="82" spans="1:119" ht="9" customHeight="1" thickBot="1">
      <c r="A82" s="571"/>
      <c r="B82" s="15"/>
      <c r="C82" s="8" t="s">
        <v>165</v>
      </c>
      <c r="D82" s="8"/>
      <c r="E82" s="8"/>
      <c r="F82" s="8"/>
      <c r="G82" s="8"/>
      <c r="H82" s="8"/>
      <c r="I82" s="8"/>
      <c r="J82" s="8"/>
      <c r="K82" s="8"/>
      <c r="L82" s="8" t="s">
        <v>166</v>
      </c>
      <c r="M82" s="8"/>
      <c r="N82" s="8"/>
      <c r="O82" s="8"/>
      <c r="P82" s="8"/>
      <c r="Q82" s="8"/>
      <c r="R82" s="8"/>
      <c r="S82" s="8"/>
      <c r="T82" s="8"/>
      <c r="U82" s="8" t="s">
        <v>167</v>
      </c>
      <c r="V82" s="8"/>
      <c r="W82" s="8"/>
      <c r="X82" s="8"/>
      <c r="Y82" s="8"/>
      <c r="Z82" s="8"/>
      <c r="AA82" s="8"/>
      <c r="AB82" s="8"/>
      <c r="AC82" s="9"/>
      <c r="AE82" s="15"/>
      <c r="AF82" s="8" t="s">
        <v>168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BV82" s="8"/>
      <c r="BW82" s="8"/>
      <c r="BX82" s="15"/>
      <c r="BY82" s="8" t="s">
        <v>165</v>
      </c>
      <c r="BZ82" s="8"/>
      <c r="CA82" s="8"/>
      <c r="CB82" s="8"/>
      <c r="CC82" s="8"/>
      <c r="CD82" s="8"/>
      <c r="CE82" s="8"/>
      <c r="CF82" s="8"/>
      <c r="CG82" s="8"/>
      <c r="CH82" s="8" t="s">
        <v>166</v>
      </c>
      <c r="CI82" s="8"/>
      <c r="CJ82" s="8"/>
      <c r="CK82" s="8"/>
      <c r="CL82" s="8"/>
      <c r="CM82" s="8"/>
      <c r="CN82" s="8"/>
      <c r="CO82" s="8"/>
      <c r="CP82" s="8"/>
      <c r="CQ82" s="8" t="s">
        <v>167</v>
      </c>
      <c r="CR82" s="8"/>
      <c r="CS82" s="8"/>
      <c r="CT82" s="8"/>
      <c r="CU82" s="8"/>
      <c r="CV82" s="8"/>
      <c r="CW82" s="8"/>
      <c r="CX82" s="8"/>
      <c r="CY82" s="9"/>
      <c r="CZ82" s="57"/>
      <c r="DA82" s="434"/>
      <c r="DB82" s="435"/>
      <c r="DC82" s="435"/>
      <c r="DD82" s="435"/>
      <c r="DE82" s="435"/>
      <c r="DF82" s="435"/>
      <c r="DG82" s="435"/>
      <c r="DH82" s="435"/>
      <c r="DI82" s="435"/>
      <c r="DJ82" s="435"/>
      <c r="DK82" s="435"/>
      <c r="DL82" s="435"/>
      <c r="DM82" s="435"/>
      <c r="DN82" s="435"/>
      <c r="DO82" s="436"/>
    </row>
    <row r="83" spans="1:103" ht="9" customHeight="1">
      <c r="A83" s="571"/>
      <c r="B83" s="15"/>
      <c r="C83" s="8" t="s">
        <v>169</v>
      </c>
      <c r="D83" s="8"/>
      <c r="E83" s="8"/>
      <c r="F83" s="8"/>
      <c r="G83" s="8"/>
      <c r="H83" s="8"/>
      <c r="I83" s="8"/>
      <c r="J83" s="8"/>
      <c r="K83" s="8"/>
      <c r="L83" s="8" t="s">
        <v>170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  <c r="AE83" s="15"/>
      <c r="AF83" s="8" t="s">
        <v>171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9"/>
      <c r="BV83" s="8"/>
      <c r="BW83" s="8"/>
      <c r="BX83" s="15"/>
      <c r="BY83" s="8" t="s">
        <v>169</v>
      </c>
      <c r="BZ83" s="8"/>
      <c r="CA83" s="8"/>
      <c r="CB83" s="8"/>
      <c r="CC83" s="8"/>
      <c r="CD83" s="8"/>
      <c r="CE83" s="8"/>
      <c r="CF83" s="8"/>
      <c r="CG83" s="8"/>
      <c r="CH83" s="8" t="s">
        <v>170</v>
      </c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9"/>
    </row>
    <row r="84" spans="1:103" ht="9" customHeight="1">
      <c r="A84" s="571"/>
      <c r="B84" s="15"/>
      <c r="C84" s="8" t="s">
        <v>172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9"/>
      <c r="AE84" s="15" t="s">
        <v>308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9"/>
      <c r="BV84" s="8"/>
      <c r="BW84" s="8"/>
      <c r="BX84" s="15"/>
      <c r="BY84" s="8" t="s">
        <v>172</v>
      </c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9"/>
    </row>
    <row r="85" spans="1:103" ht="9" customHeight="1">
      <c r="A85" s="571"/>
      <c r="B85" s="15" t="s">
        <v>158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9"/>
      <c r="AD85" s="8"/>
      <c r="AE85" s="15"/>
      <c r="AF85" s="8" t="s">
        <v>337</v>
      </c>
      <c r="AG85" s="8"/>
      <c r="AH85" s="8"/>
      <c r="AI85" s="8" t="s">
        <v>338</v>
      </c>
      <c r="AJ85" s="8"/>
      <c r="AK85" s="8"/>
      <c r="AL85" s="8"/>
      <c r="AM85" s="8" t="s">
        <v>339</v>
      </c>
      <c r="AN85" s="8"/>
      <c r="AO85" s="8"/>
      <c r="AP85" s="8"/>
      <c r="AQ85" s="8"/>
      <c r="AR85" s="8"/>
      <c r="AS85" s="8"/>
      <c r="AT85" s="8"/>
      <c r="AU85" s="8"/>
      <c r="AV85" s="9"/>
      <c r="BV85" s="8"/>
      <c r="BW85" s="8"/>
      <c r="BX85" s="15" t="s">
        <v>158</v>
      </c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9"/>
    </row>
    <row r="86" spans="1:103" ht="9" customHeight="1">
      <c r="A86" s="571"/>
      <c r="B86" s="15"/>
      <c r="C86" s="8" t="s">
        <v>303</v>
      </c>
      <c r="D86" s="8"/>
      <c r="E86" s="8"/>
      <c r="F86" s="8"/>
      <c r="G86" s="8"/>
      <c r="H86" s="8"/>
      <c r="I86" s="8"/>
      <c r="J86" s="8" t="s">
        <v>304</v>
      </c>
      <c r="M86" s="8"/>
      <c r="N86" s="8"/>
      <c r="O86" s="8"/>
      <c r="P86" s="8"/>
      <c r="Q86" s="8"/>
      <c r="R86" s="8"/>
      <c r="S86" s="8" t="s">
        <v>174</v>
      </c>
      <c r="T86" s="8"/>
      <c r="V86" s="8"/>
      <c r="W86" s="8"/>
      <c r="X86" s="8"/>
      <c r="Y86" s="8"/>
      <c r="Z86" s="8"/>
      <c r="AA86" s="8"/>
      <c r="AB86" s="8"/>
      <c r="AC86" s="9"/>
      <c r="AD86" s="8"/>
      <c r="AE86" s="15" t="s">
        <v>198</v>
      </c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9"/>
      <c r="BV86" s="8"/>
      <c r="BW86" s="8"/>
      <c r="BX86" s="15"/>
      <c r="BY86" s="8" t="s">
        <v>175</v>
      </c>
      <c r="BZ86" s="8"/>
      <c r="CA86" s="8"/>
      <c r="CB86" s="8"/>
      <c r="CC86" s="8"/>
      <c r="CD86" s="8"/>
      <c r="CE86" s="8"/>
      <c r="CF86" s="8"/>
      <c r="CG86" s="8"/>
      <c r="CH86" s="8" t="s">
        <v>176</v>
      </c>
      <c r="CI86" s="8"/>
      <c r="CJ86" s="8"/>
      <c r="CK86" s="8"/>
      <c r="CL86" s="8"/>
      <c r="CM86" s="8"/>
      <c r="CN86" s="8"/>
      <c r="CO86" s="8"/>
      <c r="CP86" s="8"/>
      <c r="CQ86" s="8" t="s">
        <v>174</v>
      </c>
      <c r="CR86" s="8"/>
      <c r="CS86" s="8"/>
      <c r="CT86" s="8"/>
      <c r="CU86" s="8"/>
      <c r="CV86" s="8"/>
      <c r="CW86" s="8"/>
      <c r="CX86" s="8"/>
      <c r="CY86" s="9"/>
    </row>
    <row r="87" spans="1:103" ht="9" customHeight="1">
      <c r="A87" s="571"/>
      <c r="B87" s="15"/>
      <c r="C87" s="8" t="s">
        <v>306</v>
      </c>
      <c r="D87" s="8"/>
      <c r="E87" s="8"/>
      <c r="F87" s="8"/>
      <c r="G87" s="8"/>
      <c r="H87" s="8"/>
      <c r="I87" s="8"/>
      <c r="J87" s="8" t="s">
        <v>305</v>
      </c>
      <c r="M87" s="8"/>
      <c r="N87" s="8"/>
      <c r="O87" s="8"/>
      <c r="P87" s="8"/>
      <c r="Q87" s="8"/>
      <c r="R87" s="8"/>
      <c r="S87" s="8" t="s">
        <v>314</v>
      </c>
      <c r="T87" s="8"/>
      <c r="V87" s="8"/>
      <c r="W87" s="8"/>
      <c r="X87" s="8"/>
      <c r="Y87" s="8"/>
      <c r="Z87" s="8"/>
      <c r="AA87" s="8"/>
      <c r="AB87" s="8"/>
      <c r="AC87" s="9"/>
      <c r="AD87" s="8"/>
      <c r="AE87" s="15"/>
      <c r="AF87" s="8" t="s">
        <v>340</v>
      </c>
      <c r="AG87" s="8"/>
      <c r="AH87" s="8"/>
      <c r="AI87" s="8"/>
      <c r="AJ87" s="8"/>
      <c r="AK87" s="8"/>
      <c r="AL87" s="8"/>
      <c r="AM87" s="8" t="s">
        <v>344</v>
      </c>
      <c r="AN87" s="8"/>
      <c r="AO87" s="8"/>
      <c r="AP87" s="8"/>
      <c r="AQ87" s="8"/>
      <c r="AR87" s="93" t="s">
        <v>345</v>
      </c>
      <c r="AS87" s="8"/>
      <c r="AT87" s="8"/>
      <c r="AU87" s="8"/>
      <c r="AV87" s="9"/>
      <c r="BV87" s="8"/>
      <c r="BW87" s="8"/>
      <c r="BX87" s="15"/>
      <c r="BY87" s="8" t="s">
        <v>177</v>
      </c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9"/>
    </row>
    <row r="88" spans="1:103" ht="9" customHeight="1">
      <c r="A88" s="571"/>
      <c r="B88" s="15" t="s">
        <v>308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9"/>
      <c r="AD88" s="8"/>
      <c r="AE88" s="15"/>
      <c r="AF88" s="8" t="s">
        <v>341</v>
      </c>
      <c r="AG88" s="8"/>
      <c r="AH88" s="8"/>
      <c r="AI88" s="8"/>
      <c r="AJ88" s="8"/>
      <c r="AK88" s="8"/>
      <c r="AL88" s="8"/>
      <c r="AM88" s="8" t="s">
        <v>342</v>
      </c>
      <c r="AN88" s="8"/>
      <c r="AO88" s="8"/>
      <c r="AP88" s="8"/>
      <c r="AQ88" s="8"/>
      <c r="AR88" s="8" t="s">
        <v>343</v>
      </c>
      <c r="AS88" s="8"/>
      <c r="AT88" s="8"/>
      <c r="AU88" s="8"/>
      <c r="AV88" s="9"/>
      <c r="BV88" s="8"/>
      <c r="BW88" s="8"/>
      <c r="BX88" s="15" t="s">
        <v>198</v>
      </c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9"/>
    </row>
    <row r="89" spans="1:103" ht="9" customHeight="1">
      <c r="A89" s="571"/>
      <c r="B89" s="15"/>
      <c r="C89" s="8" t="s">
        <v>315</v>
      </c>
      <c r="D89" s="8"/>
      <c r="E89" s="8"/>
      <c r="F89" s="8"/>
      <c r="G89" s="8"/>
      <c r="H89" s="8"/>
      <c r="I89" s="8"/>
      <c r="J89" s="8"/>
      <c r="K89" s="8"/>
      <c r="L89" s="8" t="s">
        <v>309</v>
      </c>
      <c r="M89" s="8"/>
      <c r="N89" s="8"/>
      <c r="O89" s="8"/>
      <c r="P89" s="8"/>
      <c r="Q89" s="8"/>
      <c r="R89" s="8"/>
      <c r="S89" s="8"/>
      <c r="T89" s="8"/>
      <c r="U89" s="8" t="s">
        <v>310</v>
      </c>
      <c r="V89" s="8"/>
      <c r="W89" s="8"/>
      <c r="X89" s="8"/>
      <c r="Y89" s="8"/>
      <c r="Z89" s="8"/>
      <c r="AA89" s="8"/>
      <c r="AB89" s="8"/>
      <c r="AC89" s="9"/>
      <c r="AD89" s="8"/>
      <c r="AE89" s="28" t="s">
        <v>173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19"/>
      <c r="BV89" s="8"/>
      <c r="BW89" s="8"/>
      <c r="BX89" s="15"/>
      <c r="BY89" s="8" t="s">
        <v>199</v>
      </c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 t="s">
        <v>200</v>
      </c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9"/>
    </row>
    <row r="90" spans="1:103" ht="9" customHeight="1">
      <c r="A90" s="571"/>
      <c r="B90" s="15"/>
      <c r="C90" s="8" t="s">
        <v>311</v>
      </c>
      <c r="D90" s="8"/>
      <c r="E90" s="8"/>
      <c r="F90" s="8"/>
      <c r="G90" s="8"/>
      <c r="H90" s="8"/>
      <c r="I90" s="8"/>
      <c r="J90" s="8"/>
      <c r="K90" s="8"/>
      <c r="L90" s="8" t="s">
        <v>312</v>
      </c>
      <c r="M90" s="8"/>
      <c r="N90" s="8"/>
      <c r="O90" s="8"/>
      <c r="P90" s="8"/>
      <c r="Q90" s="8"/>
      <c r="R90" s="8"/>
      <c r="S90" s="8"/>
      <c r="T90" s="8"/>
      <c r="U90" s="8" t="s">
        <v>313</v>
      </c>
      <c r="V90" s="8"/>
      <c r="W90" s="8"/>
      <c r="X90" s="8"/>
      <c r="Y90" s="8"/>
      <c r="Z90" s="8"/>
      <c r="AA90" s="8"/>
      <c r="AB90" s="8"/>
      <c r="AC90" s="9"/>
      <c r="AD90" s="8"/>
      <c r="BV90" s="8"/>
      <c r="BW90" s="8"/>
      <c r="BX90" s="28" t="s">
        <v>178</v>
      </c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19"/>
    </row>
    <row r="91" spans="1:75" ht="9" customHeight="1">
      <c r="A91" s="571"/>
      <c r="B91" s="15" t="s">
        <v>198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9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R91" s="8"/>
      <c r="AS91" s="8"/>
      <c r="BV91" s="8"/>
      <c r="BW91" s="8"/>
    </row>
    <row r="92" spans="1:75" ht="9" customHeight="1">
      <c r="A92" s="571"/>
      <c r="B92" s="15"/>
      <c r="C92" s="8" t="s">
        <v>199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 t="s">
        <v>200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9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R92" s="8"/>
      <c r="AS92" s="8"/>
      <c r="BV92" s="8"/>
      <c r="BW92" s="8"/>
    </row>
    <row r="93" spans="1:75" ht="9" customHeight="1">
      <c r="A93" s="571"/>
      <c r="B93" s="28" t="s">
        <v>178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19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R93" s="8"/>
      <c r="AS93" s="8"/>
      <c r="BV93" s="8"/>
      <c r="BW93" s="8"/>
    </row>
    <row r="94" spans="1:75" ht="9" customHeight="1">
      <c r="A94" s="571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R94" s="8"/>
      <c r="AS94" s="8"/>
      <c r="BV94" s="8"/>
      <c r="BW94" s="8"/>
    </row>
    <row r="95" spans="1:75" ht="9" customHeight="1">
      <c r="A95" s="571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R95" s="8"/>
      <c r="AS95" s="8"/>
      <c r="BV95" s="8"/>
      <c r="BW95" s="8"/>
    </row>
    <row r="96" spans="1:75" ht="9" customHeight="1">
      <c r="A96" s="571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R96" s="8"/>
      <c r="AS96" s="8"/>
      <c r="BV96" s="8"/>
      <c r="BW96" s="8"/>
    </row>
    <row r="97" spans="1:75" ht="9" customHeight="1">
      <c r="A97" s="571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R97" s="8"/>
      <c r="AS97" s="8"/>
      <c r="BV97" s="8"/>
      <c r="BW97" s="8"/>
    </row>
    <row r="98" spans="1:75" ht="9" customHeight="1">
      <c r="A98" s="57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R98" s="8"/>
      <c r="AS98" s="8"/>
      <c r="BV98" s="8"/>
      <c r="BW98" s="8"/>
    </row>
    <row r="99" spans="1:75" ht="9" customHeight="1">
      <c r="A99" s="57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R99" s="8"/>
      <c r="AS99" s="8"/>
      <c r="BV99" s="8"/>
      <c r="BW99" s="8"/>
    </row>
    <row r="100" spans="1:75" ht="9" customHeight="1">
      <c r="A100" s="57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R100" s="8"/>
      <c r="AS100" s="8"/>
      <c r="BV100" s="8"/>
      <c r="BW100" s="8"/>
    </row>
    <row r="101" spans="1:75" ht="9" customHeight="1">
      <c r="A101" s="571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R101" s="8"/>
      <c r="AS101" s="8"/>
      <c r="BV101" s="8"/>
      <c r="BW101" s="8"/>
    </row>
    <row r="102" spans="1:75" ht="9" customHeight="1">
      <c r="A102" s="571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R102" s="8"/>
      <c r="AS102" s="8"/>
      <c r="BV102" s="8"/>
      <c r="BW102" s="8"/>
    </row>
    <row r="103" spans="1:75" ht="9" customHeight="1">
      <c r="A103" s="571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R103" s="8"/>
      <c r="AS103" s="8"/>
      <c r="BV103" s="8"/>
      <c r="BW103" s="8"/>
    </row>
    <row r="104" spans="1:75" ht="9" customHeight="1">
      <c r="A104" s="57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R104" s="8"/>
      <c r="AS104" s="8"/>
      <c r="BV104" s="8"/>
      <c r="BW104" s="8"/>
    </row>
    <row r="105" spans="1:75" ht="9" customHeight="1">
      <c r="A105" s="571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R105" s="8"/>
      <c r="AS105" s="8"/>
      <c r="BV105" s="8"/>
      <c r="BW105" s="8"/>
    </row>
    <row r="106" spans="1:75" ht="9" customHeight="1">
      <c r="A106" s="57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R106" s="8"/>
      <c r="AS106" s="8"/>
      <c r="BV106" s="8"/>
      <c r="BW106" s="8"/>
    </row>
    <row r="107" spans="1:75" ht="9" customHeight="1">
      <c r="A107" s="571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R107" s="8"/>
      <c r="AS107" s="8"/>
      <c r="BV107" s="8"/>
      <c r="BW107" s="8"/>
    </row>
    <row r="108" spans="1:75" ht="9" customHeight="1">
      <c r="A108" s="571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R108" s="8"/>
      <c r="AS108" s="8"/>
      <c r="BV108" s="8"/>
      <c r="BW108" s="8"/>
    </row>
    <row r="109" spans="1:75" ht="7.5" customHeight="1" hidden="1">
      <c r="A109" s="571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BV109" s="8"/>
      <c r="BW109" s="8"/>
    </row>
    <row r="110" spans="1:74" ht="7.5" customHeight="1" hidden="1">
      <c r="A110" s="571"/>
      <c r="L110" s="8"/>
      <c r="M110" s="8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68"/>
      <c r="AK110" s="67"/>
      <c r="BV110" s="8"/>
    </row>
    <row r="111" spans="12:37" ht="7.5" customHeight="1" hidden="1">
      <c r="L111" s="8"/>
      <c r="M111" s="8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68"/>
      <c r="AK111" s="67"/>
    </row>
  </sheetData>
  <sheetProtection selectLockedCells="1"/>
  <mergeCells count="688">
    <mergeCell ref="BG56:BI56"/>
    <mergeCell ref="BG61:BI61"/>
    <mergeCell ref="BG32:BI32"/>
    <mergeCell ref="BG33:BI33"/>
    <mergeCell ref="BG34:BI34"/>
    <mergeCell ref="BG35:BI35"/>
    <mergeCell ref="BG48:BI48"/>
    <mergeCell ref="BG49:BI49"/>
    <mergeCell ref="BF36:BI36"/>
    <mergeCell ref="BG37:BI37"/>
    <mergeCell ref="BG38:BI38"/>
    <mergeCell ref="BG39:BI39"/>
    <mergeCell ref="I49:K49"/>
    <mergeCell ref="I52:K52"/>
    <mergeCell ref="I53:K53"/>
    <mergeCell ref="I55:K55"/>
    <mergeCell ref="I51:K51"/>
    <mergeCell ref="G50:S50"/>
    <mergeCell ref="I38:K38"/>
    <mergeCell ref="I39:K39"/>
    <mergeCell ref="I40:K40"/>
    <mergeCell ref="I32:K32"/>
    <mergeCell ref="I33:K33"/>
    <mergeCell ref="I34:K34"/>
    <mergeCell ref="I35:K35"/>
    <mergeCell ref="I41:K41"/>
    <mergeCell ref="BN61:BP61"/>
    <mergeCell ref="BQ61:BZ61"/>
    <mergeCell ref="BN52:BP52"/>
    <mergeCell ref="BQ52:BZ52"/>
    <mergeCell ref="BN55:BP55"/>
    <mergeCell ref="BQ55:BZ55"/>
    <mergeCell ref="AJ53:BE53"/>
    <mergeCell ref="AJ56:BE56"/>
    <mergeCell ref="CA61:CM61"/>
    <mergeCell ref="BN60:CN60"/>
    <mergeCell ref="BN56:BP56"/>
    <mergeCell ref="BQ56:BZ56"/>
    <mergeCell ref="BN58:BZ58"/>
    <mergeCell ref="BN57:CN57"/>
    <mergeCell ref="BJ59:BM59"/>
    <mergeCell ref="BN59:BZ59"/>
    <mergeCell ref="BQ33:BZ33"/>
    <mergeCell ref="BN34:BP34"/>
    <mergeCell ref="BQ34:BZ34"/>
    <mergeCell ref="BQ37:BZ37"/>
    <mergeCell ref="BN35:BP35"/>
    <mergeCell ref="BQ35:BZ35"/>
    <mergeCell ref="BN37:BP37"/>
    <mergeCell ref="CA41:CM41"/>
    <mergeCell ref="BN48:BP48"/>
    <mergeCell ref="BQ48:BZ48"/>
    <mergeCell ref="BN43:CN43"/>
    <mergeCell ref="BN42:BP42"/>
    <mergeCell ref="BQ42:BZ42"/>
    <mergeCell ref="CA42:CM42"/>
    <mergeCell ref="BN47:BP47"/>
    <mergeCell ref="BN32:BP32"/>
    <mergeCell ref="BQ32:BZ32"/>
    <mergeCell ref="AJ44:BE44"/>
    <mergeCell ref="AJ45:BE45"/>
    <mergeCell ref="BN38:BP38"/>
    <mergeCell ref="BQ38:BZ38"/>
    <mergeCell ref="BN39:BP39"/>
    <mergeCell ref="BQ39:BZ39"/>
    <mergeCell ref="BN40:BP40"/>
    <mergeCell ref="BN36:CN36"/>
    <mergeCell ref="CT65:CZ65"/>
    <mergeCell ref="DL37:DO37"/>
    <mergeCell ref="DL44:DO44"/>
    <mergeCell ref="DL47:DO47"/>
    <mergeCell ref="DL51:DO51"/>
    <mergeCell ref="DL48:DO48"/>
    <mergeCell ref="DL49:DO49"/>
    <mergeCell ref="DL41:DO41"/>
    <mergeCell ref="DL42:DO42"/>
    <mergeCell ref="DL60:DO60"/>
    <mergeCell ref="DL59:DO59"/>
    <mergeCell ref="CA59:CM59"/>
    <mergeCell ref="DH59:DK59"/>
    <mergeCell ref="CT59:CZ59"/>
    <mergeCell ref="DL50:DO50"/>
    <mergeCell ref="CA37:CM37"/>
    <mergeCell ref="CA39:CM39"/>
    <mergeCell ref="CA40:CM40"/>
    <mergeCell ref="DH47:DK47"/>
    <mergeCell ref="DH58:DK58"/>
    <mergeCell ref="BQ40:BZ40"/>
    <mergeCell ref="DL45:DO45"/>
    <mergeCell ref="CA58:CM58"/>
    <mergeCell ref="DL55:DO55"/>
    <mergeCell ref="DL58:DO58"/>
    <mergeCell ref="CA48:CM48"/>
    <mergeCell ref="BQ41:BZ41"/>
    <mergeCell ref="BQ47:BZ47"/>
    <mergeCell ref="DH44:DK44"/>
    <mergeCell ref="DA47:DF47"/>
    <mergeCell ref="T62:X62"/>
    <mergeCell ref="S64:X64"/>
    <mergeCell ref="T58:X58"/>
    <mergeCell ref="S65:X65"/>
    <mergeCell ref="G63:S63"/>
    <mergeCell ref="CL21:CL22"/>
    <mergeCell ref="CA32:CM32"/>
    <mergeCell ref="CA34:CM34"/>
    <mergeCell ref="CA35:CM35"/>
    <mergeCell ref="CD21:CD22"/>
    <mergeCell ref="B4:J5"/>
    <mergeCell ref="W4:AM5"/>
    <mergeCell ref="AJ60:BE60"/>
    <mergeCell ref="AJ58:BE58"/>
    <mergeCell ref="AJ52:BE52"/>
    <mergeCell ref="AJ48:BE48"/>
    <mergeCell ref="AJ49:BE49"/>
    <mergeCell ref="T59:X59"/>
    <mergeCell ref="T52:X52"/>
    <mergeCell ref="T53:X53"/>
    <mergeCell ref="L65:R65"/>
    <mergeCell ref="Y65:AD65"/>
    <mergeCell ref="T55:X55"/>
    <mergeCell ref="T56:X56"/>
    <mergeCell ref="Y53:AD53"/>
    <mergeCell ref="BQ53:BZ53"/>
    <mergeCell ref="BJ64:BM64"/>
    <mergeCell ref="BF63:BI63"/>
    <mergeCell ref="BF58:BI58"/>
    <mergeCell ref="BG64:BI64"/>
    <mergeCell ref="BN49:BP49"/>
    <mergeCell ref="BQ49:BZ49"/>
    <mergeCell ref="BN46:CN46"/>
    <mergeCell ref="BN44:BP44"/>
    <mergeCell ref="BQ44:BZ44"/>
    <mergeCell ref="BN45:BP45"/>
    <mergeCell ref="CA44:CM44"/>
    <mergeCell ref="BQ45:BZ45"/>
    <mergeCell ref="CA47:CM47"/>
    <mergeCell ref="J13:AN16"/>
    <mergeCell ref="AQ7:AU8"/>
    <mergeCell ref="AQ9:AU10"/>
    <mergeCell ref="AX9:AX10"/>
    <mergeCell ref="AV7:BF8"/>
    <mergeCell ref="CA45:CM45"/>
    <mergeCell ref="CE21:CG22"/>
    <mergeCell ref="CH21:CH22"/>
    <mergeCell ref="CI21:CK22"/>
    <mergeCell ref="CA33:CM33"/>
    <mergeCell ref="AQ4:AY6"/>
    <mergeCell ref="AY9:BA10"/>
    <mergeCell ref="BB9:BB10"/>
    <mergeCell ref="BN15:BN16"/>
    <mergeCell ref="AO13:AU14"/>
    <mergeCell ref="J7:AD10"/>
    <mergeCell ref="AV9:AW10"/>
    <mergeCell ref="AE9:AP10"/>
    <mergeCell ref="BC13:BG16"/>
    <mergeCell ref="AO15:AO16"/>
    <mergeCell ref="DH61:DK61"/>
    <mergeCell ref="DA29:DK30"/>
    <mergeCell ref="BH15:BH16"/>
    <mergeCell ref="BI15:BI16"/>
    <mergeCell ref="BJ15:BJ16"/>
    <mergeCell ref="BK15:BK16"/>
    <mergeCell ref="BL15:BL16"/>
    <mergeCell ref="DD25:DJ25"/>
    <mergeCell ref="DB19:DB20"/>
    <mergeCell ref="CY19:CY20"/>
    <mergeCell ref="AZ4:BF6"/>
    <mergeCell ref="BC9:BF10"/>
    <mergeCell ref="BY19:CL20"/>
    <mergeCell ref="CV9:CV10"/>
    <mergeCell ref="CS9:CU10"/>
    <mergeCell ref="CW9:CZ10"/>
    <mergeCell ref="CV19:CV20"/>
    <mergeCell ref="CW19:CW20"/>
    <mergeCell ref="CV17:CV18"/>
    <mergeCell ref="CW17:CW18"/>
    <mergeCell ref="DA46:DF46"/>
    <mergeCell ref="DA58:DF58"/>
    <mergeCell ref="DA54:DF54"/>
    <mergeCell ref="DL66:DO66"/>
    <mergeCell ref="DL61:DO61"/>
    <mergeCell ref="DL63:DO63"/>
    <mergeCell ref="DL64:DO64"/>
    <mergeCell ref="DL62:DO62"/>
    <mergeCell ref="DL65:DO65"/>
    <mergeCell ref="DA63:DF63"/>
    <mergeCell ref="DA61:DF61"/>
    <mergeCell ref="CT55:CZ55"/>
    <mergeCell ref="CT58:CZ58"/>
    <mergeCell ref="CT61:CZ61"/>
    <mergeCell ref="DA62:DF62"/>
    <mergeCell ref="DA60:DF60"/>
    <mergeCell ref="DL57:DO57"/>
    <mergeCell ref="DA51:DF51"/>
    <mergeCell ref="DA52:DF52"/>
    <mergeCell ref="DA57:DF57"/>
    <mergeCell ref="DA53:DF53"/>
    <mergeCell ref="DA56:DF56"/>
    <mergeCell ref="DA55:DF55"/>
    <mergeCell ref="DL52:DO52"/>
    <mergeCell ref="DL53:DO53"/>
    <mergeCell ref="DL32:DO32"/>
    <mergeCell ref="DL36:DO36"/>
    <mergeCell ref="DL43:DO43"/>
    <mergeCell ref="DL46:DO46"/>
    <mergeCell ref="DL33:DO33"/>
    <mergeCell ref="DL34:DO34"/>
    <mergeCell ref="DL35:DO35"/>
    <mergeCell ref="DL38:DO38"/>
    <mergeCell ref="DL39:DO39"/>
    <mergeCell ref="DL40:DO40"/>
    <mergeCell ref="DA64:DF64"/>
    <mergeCell ref="DH64:DK64"/>
    <mergeCell ref="DA65:DF65"/>
    <mergeCell ref="DH45:DK45"/>
    <mergeCell ref="DA48:DF48"/>
    <mergeCell ref="DH48:DK48"/>
    <mergeCell ref="DA49:DF49"/>
    <mergeCell ref="DH49:DK49"/>
    <mergeCell ref="DH62:DK62"/>
    <mergeCell ref="DH65:DK65"/>
    <mergeCell ref="DH40:DK40"/>
    <mergeCell ref="DA41:DF41"/>
    <mergeCell ref="DH41:DK41"/>
    <mergeCell ref="DA42:DF42"/>
    <mergeCell ref="DH42:DK42"/>
    <mergeCell ref="DA38:DF38"/>
    <mergeCell ref="DH38:DK38"/>
    <mergeCell ref="DA39:DF39"/>
    <mergeCell ref="DH39:DK39"/>
    <mergeCell ref="DA37:DF37"/>
    <mergeCell ref="DH37:DK37"/>
    <mergeCell ref="DH32:DK32"/>
    <mergeCell ref="DA33:DF33"/>
    <mergeCell ref="DH33:DK33"/>
    <mergeCell ref="DA34:DF34"/>
    <mergeCell ref="DH34:DK34"/>
    <mergeCell ref="DH35:DK35"/>
    <mergeCell ref="DA36:DF36"/>
    <mergeCell ref="CT66:CZ66"/>
    <mergeCell ref="DA32:DF32"/>
    <mergeCell ref="DA35:DF35"/>
    <mergeCell ref="DA40:DF40"/>
    <mergeCell ref="DA45:DF45"/>
    <mergeCell ref="DA59:DF59"/>
    <mergeCell ref="DA44:DF44"/>
    <mergeCell ref="DA43:DF43"/>
    <mergeCell ref="DA50:DF50"/>
    <mergeCell ref="DA66:DF66"/>
    <mergeCell ref="CT36:CZ36"/>
    <mergeCell ref="CT43:CZ43"/>
    <mergeCell ref="CT46:CZ46"/>
    <mergeCell ref="CT50:CZ50"/>
    <mergeCell ref="CT37:CZ37"/>
    <mergeCell ref="CT44:CZ44"/>
    <mergeCell ref="CT47:CZ47"/>
    <mergeCell ref="CT45:CZ45"/>
    <mergeCell ref="CT48:CZ48"/>
    <mergeCell ref="CT49:CZ49"/>
    <mergeCell ref="CT42:CZ42"/>
    <mergeCell ref="CT64:CZ64"/>
    <mergeCell ref="CT57:CZ57"/>
    <mergeCell ref="CT63:CZ63"/>
    <mergeCell ref="CT62:CZ62"/>
    <mergeCell ref="CT60:CZ60"/>
    <mergeCell ref="CT56:CZ56"/>
    <mergeCell ref="CT53:CZ53"/>
    <mergeCell ref="BN66:CN66"/>
    <mergeCell ref="CT32:CZ32"/>
    <mergeCell ref="CT33:CZ33"/>
    <mergeCell ref="CT34:CZ34"/>
    <mergeCell ref="CT35:CZ35"/>
    <mergeCell ref="CT38:CZ38"/>
    <mergeCell ref="CT39:CZ39"/>
    <mergeCell ref="CT40:CZ40"/>
    <mergeCell ref="CT41:CZ41"/>
    <mergeCell ref="CO42:CS42"/>
    <mergeCell ref="CO48:CS48"/>
    <mergeCell ref="CO44:CS44"/>
    <mergeCell ref="DL56:DO56"/>
    <mergeCell ref="CO46:CS46"/>
    <mergeCell ref="CT54:CZ54"/>
    <mergeCell ref="CT52:CZ52"/>
    <mergeCell ref="CO47:CS47"/>
    <mergeCell ref="DL54:DO54"/>
    <mergeCell ref="CT51:CZ51"/>
    <mergeCell ref="CO55:CS55"/>
    <mergeCell ref="CO43:CS43"/>
    <mergeCell ref="CO45:CS45"/>
    <mergeCell ref="CO63:CS63"/>
    <mergeCell ref="CO56:CS56"/>
    <mergeCell ref="CO59:CS59"/>
    <mergeCell ref="CO57:CS57"/>
    <mergeCell ref="CO49:CS49"/>
    <mergeCell ref="CO52:CS52"/>
    <mergeCell ref="CO53:CS53"/>
    <mergeCell ref="CO51:CS51"/>
    <mergeCell ref="CO66:CS66"/>
    <mergeCell ref="CO64:CS64"/>
    <mergeCell ref="CO65:CS65"/>
    <mergeCell ref="CO58:CS58"/>
    <mergeCell ref="CO61:CS61"/>
    <mergeCell ref="CO62:CS62"/>
    <mergeCell ref="CO60:CS60"/>
    <mergeCell ref="AJ47:BE47"/>
    <mergeCell ref="AJ51:BE51"/>
    <mergeCell ref="AJ55:BE55"/>
    <mergeCell ref="AJ50:BE50"/>
    <mergeCell ref="AJ54:BE54"/>
    <mergeCell ref="BF54:BI54"/>
    <mergeCell ref="BG51:BI51"/>
    <mergeCell ref="BG52:BI52"/>
    <mergeCell ref="BG53:BI53"/>
    <mergeCell ref="BG55:BI55"/>
    <mergeCell ref="BJ43:BM43"/>
    <mergeCell ref="AJ46:BE46"/>
    <mergeCell ref="AJ61:BE61"/>
    <mergeCell ref="AJ64:BE64"/>
    <mergeCell ref="BJ62:BM62"/>
    <mergeCell ref="BJ46:BM46"/>
    <mergeCell ref="BJ50:BM50"/>
    <mergeCell ref="BJ54:BM54"/>
    <mergeCell ref="BF59:BI59"/>
    <mergeCell ref="BF57:BI57"/>
    <mergeCell ref="BJ66:BM66"/>
    <mergeCell ref="BJ32:BM32"/>
    <mergeCell ref="BJ37:BM37"/>
    <mergeCell ref="BJ44:BM44"/>
    <mergeCell ref="BJ47:BM47"/>
    <mergeCell ref="BJ51:BM51"/>
    <mergeCell ref="BJ55:BM55"/>
    <mergeCell ref="BJ58:BM58"/>
    <mergeCell ref="BJ61:BM61"/>
    <mergeCell ref="BJ45:BM45"/>
    <mergeCell ref="BJ65:BM65"/>
    <mergeCell ref="BJ48:BM48"/>
    <mergeCell ref="BJ49:BM49"/>
    <mergeCell ref="BJ52:BM52"/>
    <mergeCell ref="BJ53:BM53"/>
    <mergeCell ref="BJ57:BM57"/>
    <mergeCell ref="BJ60:BM60"/>
    <mergeCell ref="BJ63:BM63"/>
    <mergeCell ref="BJ56:BM56"/>
    <mergeCell ref="BJ33:BM33"/>
    <mergeCell ref="BJ34:BM34"/>
    <mergeCell ref="BJ35:BM35"/>
    <mergeCell ref="BJ38:BM38"/>
    <mergeCell ref="BJ39:BM39"/>
    <mergeCell ref="BJ40:BM40"/>
    <mergeCell ref="AJ66:BE66"/>
    <mergeCell ref="AJ59:BE59"/>
    <mergeCell ref="AJ62:BE62"/>
    <mergeCell ref="AJ65:BE65"/>
    <mergeCell ref="AJ63:BE63"/>
    <mergeCell ref="BF66:BI66"/>
    <mergeCell ref="BF60:BI60"/>
    <mergeCell ref="BG65:BI65"/>
    <mergeCell ref="BG62:BI62"/>
    <mergeCell ref="BG41:BI41"/>
    <mergeCell ref="BG42:BI42"/>
    <mergeCell ref="BG44:BI44"/>
    <mergeCell ref="BG45:BI45"/>
    <mergeCell ref="BG47:BI47"/>
    <mergeCell ref="BF43:BI43"/>
    <mergeCell ref="BG40:BI40"/>
    <mergeCell ref="Y52:AD52"/>
    <mergeCell ref="AF64:AI64"/>
    <mergeCell ref="Y56:AD56"/>
    <mergeCell ref="Y57:AD57"/>
    <mergeCell ref="Y58:AD58"/>
    <mergeCell ref="AF58:AI58"/>
    <mergeCell ref="Y46:AD46"/>
    <mergeCell ref="Y50:AD50"/>
    <mergeCell ref="Y61:AD61"/>
    <mergeCell ref="L58:R58"/>
    <mergeCell ref="D61:G62"/>
    <mergeCell ref="D58:G58"/>
    <mergeCell ref="L62:R62"/>
    <mergeCell ref="I59:K59"/>
    <mergeCell ref="Y66:AD66"/>
    <mergeCell ref="Y59:AD59"/>
    <mergeCell ref="D65:K65"/>
    <mergeCell ref="Y60:AD60"/>
    <mergeCell ref="T61:X61"/>
    <mergeCell ref="S44:X44"/>
    <mergeCell ref="S45:X45"/>
    <mergeCell ref="I45:K45"/>
    <mergeCell ref="I47:K47"/>
    <mergeCell ref="L44:R44"/>
    <mergeCell ref="L47:R47"/>
    <mergeCell ref="Y62:AD62"/>
    <mergeCell ref="AF61:AI61"/>
    <mergeCell ref="Y63:AD63"/>
    <mergeCell ref="T47:X47"/>
    <mergeCell ref="I48:K48"/>
    <mergeCell ref="L61:R61"/>
    <mergeCell ref="G60:S60"/>
    <mergeCell ref="L56:R56"/>
    <mergeCell ref="L59:R59"/>
    <mergeCell ref="D47:G47"/>
    <mergeCell ref="Y64:AD64"/>
    <mergeCell ref="BJ36:BM36"/>
    <mergeCell ref="AF38:AI38"/>
    <mergeCell ref="CO32:CS32"/>
    <mergeCell ref="CO33:CS33"/>
    <mergeCell ref="CO34:CS34"/>
    <mergeCell ref="CO35:CS35"/>
    <mergeCell ref="CO38:CS38"/>
    <mergeCell ref="CO37:CS37"/>
    <mergeCell ref="CA38:CM38"/>
    <mergeCell ref="Y42:AD42"/>
    <mergeCell ref="AF42:AI42"/>
    <mergeCell ref="AJ42:BE42"/>
    <mergeCell ref="Y41:AD41"/>
    <mergeCell ref="CO39:CS39"/>
    <mergeCell ref="CO40:CS40"/>
    <mergeCell ref="CO41:CS41"/>
    <mergeCell ref="BJ41:BM41"/>
    <mergeCell ref="BJ42:BM42"/>
    <mergeCell ref="BN41:BP41"/>
    <mergeCell ref="CX17:CX18"/>
    <mergeCell ref="CY17:CY18"/>
    <mergeCell ref="CX19:CX20"/>
    <mergeCell ref="DL6:DM7"/>
    <mergeCell ref="DO6:DP7"/>
    <mergeCell ref="DH8:DQ9"/>
    <mergeCell ref="DH10:DQ11"/>
    <mergeCell ref="DN6:DN7"/>
    <mergeCell ref="DQ6:DQ7"/>
    <mergeCell ref="DI6:DJ7"/>
    <mergeCell ref="A1:A110"/>
    <mergeCell ref="B7:I10"/>
    <mergeCell ref="B17:I20"/>
    <mergeCell ref="B32:C50"/>
    <mergeCell ref="B51:C66"/>
    <mergeCell ref="D64:G64"/>
    <mergeCell ref="G54:S54"/>
    <mergeCell ref="D51:G51"/>
    <mergeCell ref="L64:R64"/>
    <mergeCell ref="R19:R20"/>
    <mergeCell ref="T17:T18"/>
    <mergeCell ref="J17:Q20"/>
    <mergeCell ref="V17:AA20"/>
    <mergeCell ref="DM21:DP21"/>
    <mergeCell ref="DE15:DJ20"/>
    <mergeCell ref="DF21:DK21"/>
    <mergeCell ref="AC17:AC18"/>
    <mergeCell ref="AS19:BB20"/>
    <mergeCell ref="CN19:CU20"/>
    <mergeCell ref="CN17:CU18"/>
    <mergeCell ref="DD23:DJ23"/>
    <mergeCell ref="DM22:DP22"/>
    <mergeCell ref="DL28:DQ28"/>
    <mergeCell ref="DL16:DM17"/>
    <mergeCell ref="DP16:DP17"/>
    <mergeCell ref="DL18:DM19"/>
    <mergeCell ref="DP18:DP19"/>
    <mergeCell ref="BR17:BT18"/>
    <mergeCell ref="DF22:DK22"/>
    <mergeCell ref="DM25:DP25"/>
    <mergeCell ref="CT31:CZ31"/>
    <mergeCell ref="DL31:DQ31"/>
    <mergeCell ref="CW22:DD22"/>
    <mergeCell ref="CW23:DA23"/>
    <mergeCell ref="CW24:DA24"/>
    <mergeCell ref="DM23:DP23"/>
    <mergeCell ref="DM24:DP24"/>
    <mergeCell ref="BM15:BM16"/>
    <mergeCell ref="DD24:DJ24"/>
    <mergeCell ref="CW25:DA25"/>
    <mergeCell ref="CD17:CF18"/>
    <mergeCell ref="R17:R18"/>
    <mergeCell ref="CN21:CU21"/>
    <mergeCell ref="CN23:CU23"/>
    <mergeCell ref="BQ19:BQ20"/>
    <mergeCell ref="BU19:BW20"/>
    <mergeCell ref="BU17:BW18"/>
    <mergeCell ref="CR9:CR10"/>
    <mergeCell ref="B13:I16"/>
    <mergeCell ref="BQ17:BQ18"/>
    <mergeCell ref="BM17:BM18"/>
    <mergeCell ref="AE17:AE18"/>
    <mergeCell ref="AP15:AU16"/>
    <mergeCell ref="AF17:AR20"/>
    <mergeCell ref="BP15:BR16"/>
    <mergeCell ref="AW15:BB16"/>
    <mergeCell ref="AV15:AV16"/>
    <mergeCell ref="DB17:DB18"/>
    <mergeCell ref="DA10:DG11"/>
    <mergeCell ref="DA8:DG9"/>
    <mergeCell ref="CO7:CP8"/>
    <mergeCell ref="BY7:BZ8"/>
    <mergeCell ref="CH7:CN8"/>
    <mergeCell ref="CF7:CF8"/>
    <mergeCell ref="CB7:CE8"/>
    <mergeCell ref="CA7:CA8"/>
    <mergeCell ref="CO9:CQ10"/>
    <mergeCell ref="BP7:BW8"/>
    <mergeCell ref="BX7:BX8"/>
    <mergeCell ref="DC17:DD18"/>
    <mergeCell ref="DN16:DO17"/>
    <mergeCell ref="DN18:DO19"/>
    <mergeCell ref="CZ19:CZ20"/>
    <mergeCell ref="DA19:DA20"/>
    <mergeCell ref="DC19:DD20"/>
    <mergeCell ref="CZ17:CZ18"/>
    <mergeCell ref="DA17:DA18"/>
    <mergeCell ref="BJ19:BL20"/>
    <mergeCell ref="BN19:BP20"/>
    <mergeCell ref="DC2:DL4"/>
    <mergeCell ref="BH9:BO11"/>
    <mergeCell ref="BH4:BO6"/>
    <mergeCell ref="BH7:BO8"/>
    <mergeCell ref="BP9:CK11"/>
    <mergeCell ref="DA6:DG7"/>
    <mergeCell ref="DH6:DH7"/>
    <mergeCell ref="DK6:DK7"/>
    <mergeCell ref="L35:R35"/>
    <mergeCell ref="L34:R34"/>
    <mergeCell ref="L38:R38"/>
    <mergeCell ref="L40:R40"/>
    <mergeCell ref="BJ17:BL18"/>
    <mergeCell ref="BN17:BP18"/>
    <mergeCell ref="BC17:BG20"/>
    <mergeCell ref="BH17:BI18"/>
    <mergeCell ref="BH19:BI20"/>
    <mergeCell ref="BM19:BM20"/>
    <mergeCell ref="D44:G44"/>
    <mergeCell ref="G46:S46"/>
    <mergeCell ref="D37:G42"/>
    <mergeCell ref="L42:R42"/>
    <mergeCell ref="I42:K42"/>
    <mergeCell ref="S41:X41"/>
    <mergeCell ref="S42:X42"/>
    <mergeCell ref="G43:S43"/>
    <mergeCell ref="I44:K44"/>
    <mergeCell ref="S38:X38"/>
    <mergeCell ref="L33:R33"/>
    <mergeCell ref="AJ32:BE32"/>
    <mergeCell ref="AS21:BX24"/>
    <mergeCell ref="BF29:BI29"/>
    <mergeCell ref="AF32:AI32"/>
    <mergeCell ref="Y32:AD32"/>
    <mergeCell ref="Y33:AD33"/>
    <mergeCell ref="AF33:AI33"/>
    <mergeCell ref="S29:X30"/>
    <mergeCell ref="Y29:AI30"/>
    <mergeCell ref="G66:S66"/>
    <mergeCell ref="BJ29:BM29"/>
    <mergeCell ref="BF30:BI30"/>
    <mergeCell ref="BJ30:BM30"/>
    <mergeCell ref="BF31:BI31"/>
    <mergeCell ref="BJ31:BM31"/>
    <mergeCell ref="D32:G32"/>
    <mergeCell ref="AJ33:BE33"/>
    <mergeCell ref="AJ34:BE34"/>
    <mergeCell ref="L32:R32"/>
    <mergeCell ref="DA81:DO82"/>
    <mergeCell ref="DA71:DP72"/>
    <mergeCell ref="CN26:DQ27"/>
    <mergeCell ref="DL29:DQ30"/>
    <mergeCell ref="CO31:CS31"/>
    <mergeCell ref="CT29:CZ30"/>
    <mergeCell ref="CO30:CS30"/>
    <mergeCell ref="BN29:CN31"/>
    <mergeCell ref="CO50:CS50"/>
    <mergeCell ref="CO54:CS54"/>
    <mergeCell ref="S32:X32"/>
    <mergeCell ref="S33:X33"/>
    <mergeCell ref="BR19:BT20"/>
    <mergeCell ref="BY17:BY18"/>
    <mergeCell ref="X26:BE27"/>
    <mergeCell ref="AE19:AE20"/>
    <mergeCell ref="T19:T20"/>
    <mergeCell ref="AC19:AC20"/>
    <mergeCell ref="S31:X31"/>
    <mergeCell ref="BN33:BP33"/>
    <mergeCell ref="AJ29:BE31"/>
    <mergeCell ref="B28:AI28"/>
    <mergeCell ref="AJ28:BM28"/>
    <mergeCell ref="J21:AK24"/>
    <mergeCell ref="L29:R30"/>
    <mergeCell ref="H29:K30"/>
    <mergeCell ref="B21:I24"/>
    <mergeCell ref="B29:G31"/>
    <mergeCell ref="H31:K31"/>
    <mergeCell ref="AL21:AR21"/>
    <mergeCell ref="Y34:AD34"/>
    <mergeCell ref="AF34:AI34"/>
    <mergeCell ref="Y35:AD35"/>
    <mergeCell ref="S34:X34"/>
    <mergeCell ref="AF35:AI35"/>
    <mergeCell ref="S35:X35"/>
    <mergeCell ref="Y38:AD38"/>
    <mergeCell ref="Y36:AD36"/>
    <mergeCell ref="AJ40:BE40"/>
    <mergeCell ref="AF36:AI36"/>
    <mergeCell ref="S37:X37"/>
    <mergeCell ref="G36:S36"/>
    <mergeCell ref="AF37:AI37"/>
    <mergeCell ref="Y37:AD37"/>
    <mergeCell ref="L37:R37"/>
    <mergeCell ref="I37:K37"/>
    <mergeCell ref="AJ41:BE41"/>
    <mergeCell ref="L41:R41"/>
    <mergeCell ref="L39:R39"/>
    <mergeCell ref="AF39:AI39"/>
    <mergeCell ref="AF40:AI40"/>
    <mergeCell ref="Y40:AD40"/>
    <mergeCell ref="AF41:AI41"/>
    <mergeCell ref="S39:X39"/>
    <mergeCell ref="S40:X40"/>
    <mergeCell ref="Y39:AD39"/>
    <mergeCell ref="AJ43:BE43"/>
    <mergeCell ref="L45:R45"/>
    <mergeCell ref="AF44:AI44"/>
    <mergeCell ref="Y44:AD44"/>
    <mergeCell ref="Y45:AD45"/>
    <mergeCell ref="AJ35:BE35"/>
    <mergeCell ref="AJ37:BE37"/>
    <mergeCell ref="AJ38:BE38"/>
    <mergeCell ref="AJ36:BE36"/>
    <mergeCell ref="AJ39:BE39"/>
    <mergeCell ref="Y51:AD51"/>
    <mergeCell ref="L51:R51"/>
    <mergeCell ref="L48:R48"/>
    <mergeCell ref="L49:R49"/>
    <mergeCell ref="T48:X48"/>
    <mergeCell ref="T49:X49"/>
    <mergeCell ref="Y49:AD49"/>
    <mergeCell ref="Y48:AD48"/>
    <mergeCell ref="T51:X51"/>
    <mergeCell ref="Y54:AD54"/>
    <mergeCell ref="L55:R55"/>
    <mergeCell ref="AJ57:BE57"/>
    <mergeCell ref="Y55:AD55"/>
    <mergeCell ref="G57:S57"/>
    <mergeCell ref="D55:G55"/>
    <mergeCell ref="I56:K56"/>
    <mergeCell ref="D48:G48"/>
    <mergeCell ref="CW21:DD21"/>
    <mergeCell ref="BF46:BI46"/>
    <mergeCell ref="BF50:BI50"/>
    <mergeCell ref="Y47:AD47"/>
    <mergeCell ref="AF47:AI47"/>
    <mergeCell ref="AF43:AI43"/>
    <mergeCell ref="CA49:CM49"/>
    <mergeCell ref="BN50:CN50"/>
    <mergeCell ref="Y43:AD43"/>
    <mergeCell ref="CA52:CM52"/>
    <mergeCell ref="I58:K58"/>
    <mergeCell ref="I61:K61"/>
    <mergeCell ref="I62:K62"/>
    <mergeCell ref="CA53:CM53"/>
    <mergeCell ref="CA56:CM56"/>
    <mergeCell ref="CA55:CM55"/>
    <mergeCell ref="BN54:CN54"/>
    <mergeCell ref="BN53:BP53"/>
    <mergeCell ref="BQ62:BZ62"/>
    <mergeCell ref="BN64:BP64"/>
    <mergeCell ref="CA65:CM65"/>
    <mergeCell ref="CA64:CM64"/>
    <mergeCell ref="CA62:CM62"/>
    <mergeCell ref="BN63:CN63"/>
    <mergeCell ref="BQ64:BZ64"/>
    <mergeCell ref="BN65:BP65"/>
    <mergeCell ref="BQ65:BZ65"/>
    <mergeCell ref="BN62:BP62"/>
    <mergeCell ref="BN51:BP51"/>
    <mergeCell ref="BQ51:BZ51"/>
    <mergeCell ref="CC17:CC18"/>
    <mergeCell ref="BP4:CK6"/>
    <mergeCell ref="CA51:CM51"/>
    <mergeCell ref="BZ17:BZ18"/>
    <mergeCell ref="CA17:CA18"/>
    <mergeCell ref="CB17:CB18"/>
    <mergeCell ref="BO15:BO16"/>
    <mergeCell ref="BY13:CL14"/>
    <mergeCell ref="BY21:BZ22"/>
    <mergeCell ref="CA21:CC22"/>
    <mergeCell ref="CQ7:CS8"/>
    <mergeCell ref="CL4:CZ4"/>
    <mergeCell ref="CL9:CN11"/>
    <mergeCell ref="CO11:CQ11"/>
    <mergeCell ref="CS11:CU11"/>
    <mergeCell ref="CW11:CZ11"/>
    <mergeCell ref="CL5:CZ6"/>
    <mergeCell ref="CT7:CZ8"/>
  </mergeCells>
  <dataValidations count="51">
    <dataValidation type="textLength" operator="lessThanOrEqual" allowBlank="1" showInputMessage="1" showErrorMessage="1" sqref="AV9:AW10">
      <formula1>3</formula1>
    </dataValidation>
    <dataValidation allowBlank="1" showInputMessage="1" showErrorMessage="1" sqref="CS9:CU10 CO11:CZ11 CO9:CQ10 DA58:DF59 CW9:CZ10 DN16:DO19"/>
    <dataValidation type="list" allowBlank="1" showInputMessage="1" showErrorMessage="1" sqref="AP15:AU16">
      <formula1>工事種別</formula1>
    </dataValidation>
    <dataValidation type="list" allowBlank="1" showInputMessage="1" showErrorMessage="1" sqref="BH15:BH16 BY17:BY18 CV17:CV20">
      <formula1>数字リスト1</formula1>
    </dataValidation>
    <dataValidation type="list" allowBlank="1" showInputMessage="1" showErrorMessage="1" sqref="BI15:BO16 BZ17:CC18 CW17:DB20">
      <formula1>数字リスト2</formula1>
    </dataValidation>
    <dataValidation type="list" allowBlank="1" showInputMessage="1" showErrorMessage="1" sqref="BJ17:BL20 DI6:DJ7 CA21:CC22">
      <formula1>年</formula1>
    </dataValidation>
    <dataValidation type="list" allowBlank="1" showInputMessage="1" showErrorMessage="1" sqref="BN17:BP20 DL6:DM7 CE21:CG22">
      <formula1>月</formula1>
    </dataValidation>
    <dataValidation type="list" allowBlank="1" showInputMessage="1" showErrorMessage="1" sqref="BR17:BT20 DO6:DP7 CI21:CK22">
      <formula1>日</formula1>
    </dataValidation>
    <dataValidation type="list" allowBlank="1" showInputMessage="1" showErrorMessage="1" sqref="CW21:DD21">
      <formula1>SRC</formula1>
    </dataValidation>
    <dataValidation type="list" allowBlank="1" showInputMessage="1" showErrorMessage="1" sqref="DF21:DK21">
      <formula1>RC造</formula1>
    </dataValidation>
    <dataValidation type="list" allowBlank="1" showInputMessage="1" showErrorMessage="1" sqref="DM21:DP21">
      <formula1>"③鉄骨造,3.鉄骨造"</formula1>
    </dataValidation>
    <dataValidation type="list" allowBlank="1" showInputMessage="1" showErrorMessage="1" sqref="CW22:DD22">
      <formula1>CB</formula1>
    </dataValidation>
    <dataValidation type="list" allowBlank="1" showInputMessage="1" showErrorMessage="1" sqref="DF22:DK22">
      <formula1>W</formula1>
    </dataValidation>
    <dataValidation type="list" allowBlank="1" showInputMessage="1" showErrorMessage="1" sqref="DM22:DP22">
      <formula1>他</formula1>
    </dataValidation>
    <dataValidation type="list" allowBlank="1" showInputMessage="1" showErrorMessage="1" sqref="CW23:DA23">
      <formula1>"①居住専用,1.居住専用"</formula1>
    </dataValidation>
    <dataValidation type="list" allowBlank="1" showInputMessage="1" showErrorMessage="1" sqref="DD23:DJ23">
      <formula1>"②居住産業併用,2.居住産業併用"</formula1>
    </dataValidation>
    <dataValidation type="list" allowBlank="1" showInputMessage="1" showErrorMessage="1" sqref="CW24:DA24">
      <formula1>"④店舗,4.店舗"</formula1>
    </dataValidation>
    <dataValidation type="list" allowBlank="1" showInputMessage="1" showErrorMessage="1" sqref="DD24:DJ24">
      <formula1>"⑤工場，作業所,5.工場，作業所"</formula1>
    </dataValidation>
    <dataValidation type="list" allowBlank="1" showInputMessage="1" showErrorMessage="1" sqref="DM24:DP24">
      <formula1>"⑥倉庫,6.倉庫"</formula1>
    </dataValidation>
    <dataValidation type="list" allowBlank="1" showInputMessage="1" showErrorMessage="1" sqref="CW25:DA25">
      <formula1>"⑦学校,7.学校"</formula1>
    </dataValidation>
    <dataValidation type="list" allowBlank="1" showInputMessage="1" showErrorMessage="1" sqref="DD25:DJ25">
      <formula1>"⑧病院診療所,8.病院診療所"</formula1>
    </dataValidation>
    <dataValidation type="list" allowBlank="1" showInputMessage="1" showErrorMessage="1" sqref="DM25:DP25">
      <formula1>"⑨その他,9.その他"</formula1>
    </dataValidation>
    <dataValidation type="list" allowBlank="1" showInputMessage="1" showErrorMessage="1" sqref="BJ32:BM35 BJ61:BM62 BJ64:BM65 BJ55:BM56 BJ51:BM53 BJ47:BM49 BJ44:BM45 BJ37:BM42">
      <formula1>条件</formula1>
    </dataValidation>
    <dataValidation type="list" allowBlank="1" showInputMessage="1" showErrorMessage="1" sqref="CT32:CZ35">
      <formula1>生コン</formula1>
    </dataValidation>
    <dataValidation type="list" allowBlank="1" showInputMessage="1" showErrorMessage="1" sqref="CT37:CZ42">
      <formula1>有筋コン</formula1>
    </dataValidation>
    <dataValidation type="list" allowBlank="1" showInputMessage="1" showErrorMessage="1" sqref="CT44:CZ45">
      <formula1>再生木材</formula1>
    </dataValidation>
    <dataValidation type="list" allowBlank="1" showInputMessage="1" showErrorMessage="1" sqref="CT51:CZ53">
      <formula1>発生土</formula1>
    </dataValidation>
    <dataValidation type="list" allowBlank="1" showInputMessage="1" showErrorMessage="1" sqref="CT47:CZ49">
      <formula1>アスコン</formula1>
    </dataValidation>
    <dataValidation type="list" allowBlank="1" showInputMessage="1" showErrorMessage="1" sqref="CT55:CZ56">
      <formula1>再生</formula1>
    </dataValidation>
    <dataValidation type="list" allowBlank="1" showInputMessage="1" showErrorMessage="1" sqref="I32:I35">
      <formula1>ｺｰﾄﾞ5の1</formula1>
    </dataValidation>
    <dataValidation type="list" allowBlank="1" showInputMessage="1" showErrorMessage="1" sqref="I37:K42">
      <formula1>ｺｰﾄﾞ5の2</formula1>
    </dataValidation>
    <dataValidation type="list" allowBlank="1" showInputMessage="1" showErrorMessage="1" sqref="I44:K45">
      <formula1>ｺｰﾄﾞ5の3</formula1>
    </dataValidation>
    <dataValidation type="list" allowBlank="1" showInputMessage="1" showErrorMessage="1" sqref="I47:I49">
      <formula1>ｺｰﾄﾞ5の4</formula1>
    </dataValidation>
    <dataValidation type="list" allowBlank="1" showInputMessage="1" showErrorMessage="1" sqref="I51:I53">
      <formula1>ｺｰﾄﾞ5の5</formula1>
    </dataValidation>
    <dataValidation type="list" allowBlank="1" showInputMessage="1" showErrorMessage="1" sqref="I55:I56">
      <formula1>ｺｰﾄﾞ5の6</formula1>
    </dataValidation>
    <dataValidation type="list" allowBlank="1" showInputMessage="1" showErrorMessage="1" sqref="I58:I59">
      <formula1>ｺｰﾄﾞ5の7</formula1>
    </dataValidation>
    <dataValidation type="list" allowBlank="1" showInputMessage="1" showErrorMessage="1" sqref="I61:I62">
      <formula1>ｺｰﾄﾞ5の8</formula1>
    </dataValidation>
    <dataValidation type="list" allowBlank="1" showInputMessage="1" showErrorMessage="1" sqref="T47:X49">
      <formula1>ｺｰﾄﾞ6の1</formula1>
    </dataValidation>
    <dataValidation type="list" allowBlank="1" showInputMessage="1" showErrorMessage="1" sqref="T51:X53">
      <formula1>ｺｰﾄﾞ6の2</formula1>
    </dataValidation>
    <dataValidation type="list" allowBlank="1" showInputMessage="1" showErrorMessage="1" sqref="T55:X56">
      <formula1>ｺｰﾄﾞ6の3</formula1>
    </dataValidation>
    <dataValidation type="list" allowBlank="1" showInputMessage="1" showErrorMessage="1" sqref="T58:X59">
      <formula1>ｺｰﾄﾞ6の4</formula1>
    </dataValidation>
    <dataValidation type="list" allowBlank="1" showInputMessage="1" showErrorMessage="1" sqref="T61:X62">
      <formula1>ｺｰﾄﾞ6の5</formula1>
    </dataValidation>
    <dataValidation type="list" allowBlank="1" showInputMessage="1" showErrorMessage="1" sqref="BQ32:BZ35 BQ64:BZ65 BQ61:BZ62 BQ55:BZ56 BQ51:BZ53 BQ47:BZ49 BQ44:BZ45 BQ37:BZ42">
      <formula1>市町村ｺｰﾄﾞ</formula1>
    </dataValidation>
    <dataValidation type="list" allowBlank="1" showInputMessage="1" showErrorMessage="1" sqref="CL5:CZ6">
      <formula1>ｺｰﾄﾞ2</formula1>
    </dataValidation>
    <dataValidation type="list" allowBlank="1" showInputMessage="1" showErrorMessage="1" sqref="DM23:DP23">
      <formula1>"③事務所,3.事務所"</formula1>
    </dataValidation>
    <dataValidation type="decimal" operator="lessThanOrEqual" allowBlank="1" showInputMessage="1" showErrorMessage="1" promptTitle="利用量に入力したときは" prompt="再生材不使用の場合も0.0で入力してください" sqref="DA32:DF35 DA37:DF42 DA44:DF45 DA47:DF49 DA51:DF53 DA55:DF56 DA64:DF65 DA61:DF62">
      <formula1>Y32</formula1>
    </dataValidation>
    <dataValidation type="list" allowBlank="1" showInputMessage="1" showErrorMessage="1" sqref="BP7:BW8">
      <formula1>"新潟県知事,国土交通大臣"</formula1>
    </dataValidation>
    <dataValidation type="list" allowBlank="1" showInputMessage="1" showErrorMessage="1" sqref="BY7:BZ8">
      <formula1>"一般,特定"</formula1>
    </dataValidation>
    <dataValidation type="list" allowBlank="1" showInputMessage="1" showErrorMessage="1" sqref="BG32:BI35 BG37:BI42 BG44:BI45 BG47:BI49 BG51:BI53 BG55:BI56 BG61:BI62 BG64:BI65">
      <formula1>ｺｰﾄﾞ7</formula1>
    </dataValidation>
    <dataValidation type="decimal" operator="greaterThanOrEqual" allowBlank="1" showInputMessage="1" showErrorMessage="1" sqref="Y61:AD62">
      <formula1>0.0001</formula1>
    </dataValidation>
    <dataValidation type="decimal" operator="greaterThanOrEqual" allowBlank="1" showInputMessage="1" showErrorMessage="1" sqref="Y32:AD35 Y37:AD42 Y44:AD45 Y47:AD49 Y51:AD53 Y55:AD56 Y58:AD59 Y64:AD65">
      <formula1>0.1</formula1>
    </dataValidation>
  </dataValidations>
  <printOptions horizontalCentered="1"/>
  <pageMargins left="0.4724409448818898" right="0.4330708661417323" top="0.3937007874015748" bottom="0.11811023622047245" header="0.3937007874015748" footer="0.2755905511811024"/>
  <pageSetup fitToHeight="1" fitToWidth="1" horizontalDpi="300" verticalDpi="300" orientation="landscape" paperSize="8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8"/>
  <sheetViews>
    <sheetView workbookViewId="0" topLeftCell="A1">
      <selection activeCell="DH15" sqref="DH15:DL16"/>
    </sheetView>
  </sheetViews>
  <sheetFormatPr defaultColWidth="9.33203125" defaultRowHeight="11.25"/>
  <cols>
    <col min="2" max="2" width="17.16015625" style="0" customWidth="1"/>
    <col min="3" max="3" width="13.83203125" style="0" customWidth="1"/>
  </cols>
  <sheetData>
    <row r="2" spans="2:3" ht="11.25">
      <c r="B2" s="734" t="s">
        <v>357</v>
      </c>
      <c r="C2" s="734"/>
    </row>
    <row r="3" spans="2:3" ht="11.25">
      <c r="B3" s="143" t="s">
        <v>358</v>
      </c>
      <c r="C3" s="143" t="s">
        <v>360</v>
      </c>
    </row>
    <row r="4" spans="2:3" ht="11.25">
      <c r="B4" t="s">
        <v>185</v>
      </c>
      <c r="C4" s="143">
        <v>15201</v>
      </c>
    </row>
    <row r="5" spans="2:3" ht="11.25">
      <c r="B5" t="s">
        <v>361</v>
      </c>
      <c r="C5" s="143">
        <v>15202</v>
      </c>
    </row>
    <row r="6" spans="2:3" ht="11.25">
      <c r="B6" t="s">
        <v>362</v>
      </c>
      <c r="C6" s="143">
        <v>15204</v>
      </c>
    </row>
    <row r="7" spans="2:3" ht="11.25">
      <c r="B7" t="s">
        <v>363</v>
      </c>
      <c r="C7" s="143">
        <v>15205</v>
      </c>
    </row>
    <row r="8" spans="2:3" ht="11.25">
      <c r="B8" t="s">
        <v>364</v>
      </c>
      <c r="C8" s="143">
        <v>15206</v>
      </c>
    </row>
    <row r="9" spans="2:3" ht="11.25">
      <c r="B9" t="s">
        <v>365</v>
      </c>
      <c r="C9" s="143">
        <v>15208</v>
      </c>
    </row>
    <row r="10" spans="2:3" ht="11.25">
      <c r="B10" t="s">
        <v>366</v>
      </c>
      <c r="C10" s="143">
        <v>15209</v>
      </c>
    </row>
    <row r="11" spans="2:3" ht="11.25">
      <c r="B11" t="s">
        <v>367</v>
      </c>
      <c r="C11" s="143">
        <v>15210</v>
      </c>
    </row>
    <row r="12" spans="2:3" ht="11.25">
      <c r="B12" t="s">
        <v>368</v>
      </c>
      <c r="C12" s="143">
        <v>15211</v>
      </c>
    </row>
    <row r="13" spans="2:3" ht="11.25">
      <c r="B13" t="s">
        <v>369</v>
      </c>
      <c r="C13" s="143">
        <v>15212</v>
      </c>
    </row>
    <row r="14" spans="2:3" ht="11.25">
      <c r="B14" t="s">
        <v>370</v>
      </c>
      <c r="C14" s="143">
        <v>15213</v>
      </c>
    </row>
    <row r="15" spans="2:3" ht="11.25">
      <c r="B15" t="s">
        <v>371</v>
      </c>
      <c r="C15" s="143">
        <v>15216</v>
      </c>
    </row>
    <row r="16" spans="2:3" ht="11.25">
      <c r="B16" t="s">
        <v>372</v>
      </c>
      <c r="C16" s="143">
        <v>15217</v>
      </c>
    </row>
    <row r="17" spans="2:3" ht="11.25">
      <c r="B17" t="s">
        <v>373</v>
      </c>
      <c r="C17" s="143">
        <v>15218</v>
      </c>
    </row>
    <row r="18" spans="2:3" ht="11.25">
      <c r="B18" t="s">
        <v>374</v>
      </c>
      <c r="C18" s="143">
        <v>15222</v>
      </c>
    </row>
    <row r="19" spans="2:3" ht="11.25">
      <c r="B19" t="s">
        <v>375</v>
      </c>
      <c r="C19" s="143">
        <v>15223</v>
      </c>
    </row>
    <row r="20" spans="2:3" ht="11.25">
      <c r="B20" t="s">
        <v>376</v>
      </c>
      <c r="C20" s="143">
        <v>15224</v>
      </c>
    </row>
    <row r="21" spans="2:3" ht="11.25">
      <c r="B21" t="s">
        <v>377</v>
      </c>
      <c r="C21" s="143">
        <v>15225</v>
      </c>
    </row>
    <row r="22" spans="2:3" ht="11.25">
      <c r="B22" t="s">
        <v>378</v>
      </c>
      <c r="C22" s="143">
        <v>15226</v>
      </c>
    </row>
    <row r="23" spans="2:3" ht="11.25">
      <c r="B23" t="s">
        <v>394</v>
      </c>
      <c r="C23" s="143">
        <v>15227</v>
      </c>
    </row>
    <row r="24" spans="2:3" ht="11.25">
      <c r="B24" t="s">
        <v>379</v>
      </c>
      <c r="C24" s="143">
        <v>15307</v>
      </c>
    </row>
    <row r="25" spans="2:3" ht="11.25">
      <c r="B25" t="s">
        <v>380</v>
      </c>
      <c r="C25" s="143">
        <v>15342</v>
      </c>
    </row>
    <row r="26" spans="2:3" ht="11.25">
      <c r="B26" t="s">
        <v>381</v>
      </c>
      <c r="C26" s="143">
        <v>15361</v>
      </c>
    </row>
    <row r="27" spans="2:3" ht="11.25">
      <c r="B27" t="s">
        <v>382</v>
      </c>
      <c r="C27" s="143">
        <v>15385</v>
      </c>
    </row>
    <row r="28" spans="2:3" ht="11.25">
      <c r="B28" t="s">
        <v>383</v>
      </c>
      <c r="C28" s="143">
        <v>15405</v>
      </c>
    </row>
    <row r="29" spans="2:3" ht="11.25">
      <c r="B29" t="s">
        <v>384</v>
      </c>
      <c r="C29" s="143">
        <v>15441</v>
      </c>
    </row>
    <row r="30" spans="2:3" ht="11.25">
      <c r="B30" t="s">
        <v>385</v>
      </c>
      <c r="C30" s="143">
        <v>15461</v>
      </c>
    </row>
    <row r="31" spans="2:3" ht="11.25">
      <c r="B31" t="s">
        <v>386</v>
      </c>
      <c r="C31" s="143">
        <v>15482</v>
      </c>
    </row>
    <row r="32" spans="2:3" ht="11.25">
      <c r="B32" t="s">
        <v>387</v>
      </c>
      <c r="C32" s="143">
        <v>15504</v>
      </c>
    </row>
    <row r="33" spans="2:3" ht="11.25">
      <c r="B33" s="69" t="s">
        <v>388</v>
      </c>
      <c r="C33" s="143">
        <v>15581</v>
      </c>
    </row>
    <row r="34" spans="2:3" ht="11.25">
      <c r="B34" s="69" t="s">
        <v>389</v>
      </c>
      <c r="C34" s="143">
        <v>15582</v>
      </c>
    </row>
    <row r="35" spans="2:3" ht="11.25">
      <c r="B35" s="69" t="s">
        <v>390</v>
      </c>
      <c r="C35" s="143">
        <v>15583</v>
      </c>
    </row>
    <row r="36" spans="2:3" ht="11.25">
      <c r="B36" s="69" t="s">
        <v>391</v>
      </c>
      <c r="C36" s="143">
        <v>15584</v>
      </c>
    </row>
    <row r="37" spans="2:3" ht="11.25">
      <c r="B37" s="69" t="s">
        <v>392</v>
      </c>
      <c r="C37" s="143">
        <v>15585</v>
      </c>
    </row>
    <row r="38" spans="2:3" ht="11.25">
      <c r="B38" s="69" t="s">
        <v>393</v>
      </c>
      <c r="C38" s="143">
        <v>15586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0"/>
  <sheetViews>
    <sheetView zoomScale="150" zoomScaleNormal="150" workbookViewId="0" topLeftCell="A82">
      <selection activeCell="DH15" sqref="DH15:DL16"/>
    </sheetView>
  </sheetViews>
  <sheetFormatPr defaultColWidth="9.33203125" defaultRowHeight="11.25"/>
  <cols>
    <col min="3" max="3" width="2.83203125" style="0" customWidth="1"/>
    <col min="4" max="4" width="3.66015625" style="0" customWidth="1"/>
    <col min="5" max="5" width="6" style="0" customWidth="1"/>
    <col min="6" max="6" width="36" style="0" customWidth="1"/>
    <col min="8" max="9" width="10.16015625" style="0" customWidth="1"/>
    <col min="11" max="11" width="16.83203125" style="0" customWidth="1"/>
    <col min="12" max="12" width="2" style="0" customWidth="1"/>
    <col min="13" max="13" width="15" style="0" customWidth="1"/>
    <col min="14" max="14" width="1.83203125" style="0" customWidth="1"/>
    <col min="15" max="15" width="8.66015625" style="0" customWidth="1"/>
    <col min="16" max="16" width="1.83203125" style="0" customWidth="1"/>
    <col min="17" max="17" width="6" style="0" customWidth="1"/>
    <col min="18" max="18" width="25.5" style="0" customWidth="1"/>
    <col min="19" max="19" width="1.83203125" style="0" customWidth="1"/>
    <col min="22" max="22" width="2.5" style="0" customWidth="1"/>
    <col min="24" max="24" width="5.33203125" style="0" customWidth="1"/>
    <col min="25" max="25" width="21.83203125" style="0" customWidth="1"/>
    <col min="26" max="26" width="4" style="0" bestFit="1" customWidth="1"/>
  </cols>
  <sheetData>
    <row r="1" ht="11.25">
      <c r="A1" t="s">
        <v>209</v>
      </c>
    </row>
    <row r="2" spans="17:25" ht="12" thickBot="1">
      <c r="Q2" s="8" t="s">
        <v>95</v>
      </c>
      <c r="U2" s="8" t="s">
        <v>479</v>
      </c>
      <c r="X2" s="8" t="s">
        <v>482</v>
      </c>
      <c r="Y2" s="8"/>
    </row>
    <row r="3" spans="1:26" ht="21.75" customHeight="1" thickBot="1">
      <c r="A3" s="736" t="s">
        <v>210</v>
      </c>
      <c r="B3" s="738"/>
      <c r="D3" s="736" t="s">
        <v>211</v>
      </c>
      <c r="E3" s="737"/>
      <c r="F3" s="738"/>
      <c r="H3" s="94" t="s">
        <v>253</v>
      </c>
      <c r="I3" s="98" t="s">
        <v>254</v>
      </c>
      <c r="K3" s="106" t="s">
        <v>265</v>
      </c>
      <c r="L3" s="17"/>
      <c r="M3" s="110" t="s">
        <v>262</v>
      </c>
      <c r="N3" s="17"/>
      <c r="O3" s="8"/>
      <c r="P3" s="8"/>
      <c r="Q3" s="117"/>
      <c r="R3" s="117"/>
      <c r="S3" s="117"/>
      <c r="T3" s="117"/>
      <c r="U3" s="117"/>
      <c r="V3" s="117"/>
      <c r="W3" s="117"/>
      <c r="X3" s="739" t="s">
        <v>537</v>
      </c>
      <c r="Y3" s="131" t="s">
        <v>538</v>
      </c>
      <c r="Z3" s="143">
        <v>1</v>
      </c>
    </row>
    <row r="4" spans="1:26" ht="12" thickBot="1">
      <c r="A4" s="83" t="s">
        <v>185</v>
      </c>
      <c r="B4" s="84">
        <v>152010</v>
      </c>
      <c r="D4" s="735" t="s">
        <v>212</v>
      </c>
      <c r="E4" s="85" t="s">
        <v>213</v>
      </c>
      <c r="F4" s="89" t="s">
        <v>323</v>
      </c>
      <c r="H4" s="95">
        <v>1</v>
      </c>
      <c r="I4" s="99">
        <v>1</v>
      </c>
      <c r="K4" s="106" t="s">
        <v>267</v>
      </c>
      <c r="L4" s="17"/>
      <c r="M4" s="104" t="s">
        <v>268</v>
      </c>
      <c r="N4" s="17"/>
      <c r="O4" s="8"/>
      <c r="P4" s="8"/>
      <c r="Q4" s="122"/>
      <c r="R4" s="131" t="s">
        <v>116</v>
      </c>
      <c r="S4" s="117"/>
      <c r="T4" s="117"/>
      <c r="U4" s="131" t="s">
        <v>519</v>
      </c>
      <c r="V4">
        <v>1</v>
      </c>
      <c r="W4" s="117"/>
      <c r="X4" s="740"/>
      <c r="Y4" s="132" t="s">
        <v>539</v>
      </c>
      <c r="Z4" s="143">
        <v>2</v>
      </c>
    </row>
    <row r="5" spans="4:26" ht="12" thickBot="1">
      <c r="D5" s="735"/>
      <c r="E5" s="86" t="s">
        <v>233</v>
      </c>
      <c r="F5" s="90" t="s">
        <v>214</v>
      </c>
      <c r="H5" s="96">
        <v>2</v>
      </c>
      <c r="I5" s="100">
        <v>2</v>
      </c>
      <c r="K5" s="106" t="s">
        <v>266</v>
      </c>
      <c r="L5" s="17"/>
      <c r="M5" s="105" t="s">
        <v>263</v>
      </c>
      <c r="N5" s="17"/>
      <c r="O5" s="8"/>
      <c r="P5" s="8"/>
      <c r="Q5" s="122" t="s">
        <v>320</v>
      </c>
      <c r="R5" s="132" t="s">
        <v>326</v>
      </c>
      <c r="S5" s="117">
        <v>1</v>
      </c>
      <c r="T5" s="117"/>
      <c r="U5" s="132" t="s">
        <v>520</v>
      </c>
      <c r="V5">
        <v>2</v>
      </c>
      <c r="W5" s="117"/>
      <c r="X5" s="740"/>
      <c r="Y5" s="132" t="s">
        <v>540</v>
      </c>
      <c r="Z5" s="143">
        <v>3</v>
      </c>
    </row>
    <row r="6" spans="4:26" ht="12" thickBot="1">
      <c r="D6" s="735"/>
      <c r="E6" s="86" t="s">
        <v>234</v>
      </c>
      <c r="F6" s="90" t="s">
        <v>215</v>
      </c>
      <c r="H6" s="96">
        <v>3</v>
      </c>
      <c r="I6" s="100">
        <v>3</v>
      </c>
      <c r="Q6" s="122"/>
      <c r="R6" s="132" t="s">
        <v>613</v>
      </c>
      <c r="S6" s="122">
        <v>2</v>
      </c>
      <c r="T6" s="122"/>
      <c r="U6" s="132" t="s">
        <v>521</v>
      </c>
      <c r="V6">
        <v>3</v>
      </c>
      <c r="W6" s="122"/>
      <c r="X6" s="740"/>
      <c r="Y6" s="132" t="s">
        <v>543</v>
      </c>
      <c r="Z6" s="143">
        <v>4</v>
      </c>
    </row>
    <row r="7" spans="4:26" ht="12" thickBot="1">
      <c r="D7" s="735"/>
      <c r="E7" s="86" t="s">
        <v>235</v>
      </c>
      <c r="F7" s="90" t="s">
        <v>216</v>
      </c>
      <c r="H7" s="96">
        <v>4</v>
      </c>
      <c r="I7" s="100">
        <v>4</v>
      </c>
      <c r="K7" s="107" t="s">
        <v>255</v>
      </c>
      <c r="L7" s="111"/>
      <c r="M7" s="110" t="s">
        <v>258</v>
      </c>
      <c r="N7" s="113"/>
      <c r="O7" s="114"/>
      <c r="P7" s="114"/>
      <c r="Q7" s="122"/>
      <c r="R7" s="132" t="s">
        <v>327</v>
      </c>
      <c r="S7" s="117">
        <v>3</v>
      </c>
      <c r="T7" s="114"/>
      <c r="U7" s="132" t="s">
        <v>514</v>
      </c>
      <c r="V7">
        <v>8</v>
      </c>
      <c r="W7" s="122"/>
      <c r="X7" s="740"/>
      <c r="Y7" s="132" t="s">
        <v>541</v>
      </c>
      <c r="Z7" s="143">
        <v>5</v>
      </c>
    </row>
    <row r="8" spans="4:26" ht="21" customHeight="1" thickBot="1">
      <c r="D8" s="735"/>
      <c r="E8" s="86" t="s">
        <v>236</v>
      </c>
      <c r="F8" s="90" t="s">
        <v>217</v>
      </c>
      <c r="H8" s="96">
        <v>5</v>
      </c>
      <c r="I8" s="100">
        <v>5</v>
      </c>
      <c r="K8" s="108" t="s">
        <v>256</v>
      </c>
      <c r="L8" s="112"/>
      <c r="M8" s="104" t="s">
        <v>257</v>
      </c>
      <c r="N8" s="115"/>
      <c r="O8" s="93"/>
      <c r="P8" s="93"/>
      <c r="Q8" s="122"/>
      <c r="R8" s="132" t="s">
        <v>328</v>
      </c>
      <c r="S8" s="122">
        <v>4</v>
      </c>
      <c r="T8" s="93"/>
      <c r="U8" s="198"/>
      <c r="V8" s="122"/>
      <c r="W8" s="122"/>
      <c r="X8" s="741" t="s">
        <v>545</v>
      </c>
      <c r="Y8" s="132" t="s">
        <v>603</v>
      </c>
      <c r="Z8" s="143">
        <v>6</v>
      </c>
    </row>
    <row r="9" spans="4:26" ht="12" thickBot="1">
      <c r="D9" s="735"/>
      <c r="E9" s="86" t="s">
        <v>237</v>
      </c>
      <c r="F9" s="90" t="s">
        <v>619</v>
      </c>
      <c r="H9" s="96">
        <v>6</v>
      </c>
      <c r="I9" s="100">
        <v>6</v>
      </c>
      <c r="K9" s="109" t="s">
        <v>269</v>
      </c>
      <c r="L9" s="112"/>
      <c r="M9" s="105" t="s">
        <v>270</v>
      </c>
      <c r="N9" s="115"/>
      <c r="O9" s="93"/>
      <c r="P9" s="93"/>
      <c r="Q9" s="122"/>
      <c r="R9" s="133" t="s">
        <v>336</v>
      </c>
      <c r="S9" s="117">
        <v>8</v>
      </c>
      <c r="T9" s="93"/>
      <c r="U9" s="8" t="s">
        <v>480</v>
      </c>
      <c r="V9" s="122"/>
      <c r="W9" s="122"/>
      <c r="X9" s="741"/>
      <c r="Y9" s="132" t="s">
        <v>602</v>
      </c>
      <c r="Z9" s="143">
        <v>7</v>
      </c>
    </row>
    <row r="10" spans="4:26" ht="12" thickBot="1">
      <c r="D10" s="735"/>
      <c r="E10" s="86" t="s">
        <v>238</v>
      </c>
      <c r="F10" s="90" t="s">
        <v>218</v>
      </c>
      <c r="H10" s="96">
        <v>7</v>
      </c>
      <c r="I10" s="100">
        <v>7</v>
      </c>
      <c r="Q10" s="122" t="s">
        <v>321</v>
      </c>
      <c r="R10" s="131" t="s">
        <v>137</v>
      </c>
      <c r="S10" s="122"/>
      <c r="T10" s="122"/>
      <c r="U10" s="131" t="s">
        <v>554</v>
      </c>
      <c r="V10">
        <v>1</v>
      </c>
      <c r="W10" s="122"/>
      <c r="X10" s="741"/>
      <c r="Y10" s="132" t="s">
        <v>542</v>
      </c>
      <c r="Z10" s="143">
        <v>8</v>
      </c>
    </row>
    <row r="11" spans="4:26" ht="12" thickBot="1">
      <c r="D11" s="735"/>
      <c r="E11" s="86" t="s">
        <v>239</v>
      </c>
      <c r="F11" s="90" t="s">
        <v>219</v>
      </c>
      <c r="H11" s="96">
        <v>8</v>
      </c>
      <c r="I11" s="100">
        <v>8</v>
      </c>
      <c r="K11" s="110" t="s">
        <v>260</v>
      </c>
      <c r="L11" s="113"/>
      <c r="M11" s="110" t="s">
        <v>261</v>
      </c>
      <c r="N11" s="116"/>
      <c r="O11" s="117"/>
      <c r="P11" s="114"/>
      <c r="Q11" s="122"/>
      <c r="R11" s="132" t="s">
        <v>329</v>
      </c>
      <c r="S11" s="117">
        <v>1</v>
      </c>
      <c r="T11" s="122"/>
      <c r="U11" s="132" t="s">
        <v>552</v>
      </c>
      <c r="V11">
        <v>2</v>
      </c>
      <c r="W11" s="122"/>
      <c r="X11" s="741"/>
      <c r="Y11" s="132" t="s">
        <v>544</v>
      </c>
      <c r="Z11" s="143">
        <v>9</v>
      </c>
    </row>
    <row r="12" spans="4:26" ht="12" thickBot="1">
      <c r="D12" s="735"/>
      <c r="E12" s="86" t="s">
        <v>240</v>
      </c>
      <c r="F12" s="90" t="s">
        <v>220</v>
      </c>
      <c r="H12" s="96">
        <v>9</v>
      </c>
      <c r="I12" s="100">
        <v>9</v>
      </c>
      <c r="K12" s="104" t="s">
        <v>259</v>
      </c>
      <c r="L12" s="115"/>
      <c r="M12" s="104" t="s">
        <v>264</v>
      </c>
      <c r="N12" s="116"/>
      <c r="O12" s="117"/>
      <c r="P12" s="93"/>
      <c r="Q12" s="122"/>
      <c r="R12" s="132" t="s">
        <v>330</v>
      </c>
      <c r="S12" s="122">
        <v>2</v>
      </c>
      <c r="T12" s="122"/>
      <c r="U12" s="132" t="s">
        <v>555</v>
      </c>
      <c r="V12">
        <v>3</v>
      </c>
      <c r="W12" s="122"/>
      <c r="X12" s="742"/>
      <c r="Y12" s="133" t="s">
        <v>604</v>
      </c>
      <c r="Z12" s="143">
        <v>10</v>
      </c>
    </row>
    <row r="13" spans="4:25" ht="12" thickBot="1">
      <c r="D13" s="735"/>
      <c r="E13" s="86" t="s">
        <v>241</v>
      </c>
      <c r="F13" s="90" t="s">
        <v>221</v>
      </c>
      <c r="H13" s="97"/>
      <c r="I13" s="101">
        <v>0</v>
      </c>
      <c r="K13" s="105" t="s">
        <v>271</v>
      </c>
      <c r="L13" s="115"/>
      <c r="M13" s="105" t="s">
        <v>272</v>
      </c>
      <c r="N13" s="116"/>
      <c r="O13" s="117"/>
      <c r="P13" s="93"/>
      <c r="Q13" s="122"/>
      <c r="R13" s="132" t="s">
        <v>331</v>
      </c>
      <c r="S13" s="117">
        <v>3</v>
      </c>
      <c r="T13" s="122"/>
      <c r="U13" s="133" t="s">
        <v>553</v>
      </c>
      <c r="V13">
        <v>4</v>
      </c>
      <c r="W13" s="122"/>
      <c r="X13" s="122"/>
      <c r="Y13" s="122"/>
    </row>
    <row r="14" spans="4:25" ht="12" thickBot="1">
      <c r="D14" s="735"/>
      <c r="E14" s="86" t="s">
        <v>242</v>
      </c>
      <c r="F14" s="90" t="s">
        <v>620</v>
      </c>
      <c r="Q14" s="122"/>
      <c r="R14" s="132" t="s">
        <v>615</v>
      </c>
      <c r="S14" s="122">
        <v>4</v>
      </c>
      <c r="T14" s="122"/>
      <c r="U14" s="122"/>
      <c r="V14" s="122"/>
      <c r="W14" s="122"/>
      <c r="X14" s="122"/>
      <c r="Y14" s="122"/>
    </row>
    <row r="15" spans="4:25" ht="12" thickBot="1">
      <c r="D15" s="735"/>
      <c r="E15" s="86" t="s">
        <v>243</v>
      </c>
      <c r="F15" s="90" t="s">
        <v>222</v>
      </c>
      <c r="H15" s="102" t="s">
        <v>206</v>
      </c>
      <c r="I15" s="102" t="s">
        <v>208</v>
      </c>
      <c r="K15" s="93" t="s">
        <v>66</v>
      </c>
      <c r="M15" s="93" t="s">
        <v>67</v>
      </c>
      <c r="O15" s="93" t="s">
        <v>68</v>
      </c>
      <c r="Q15" s="122"/>
      <c r="R15" s="132" t="s">
        <v>332</v>
      </c>
      <c r="S15" s="117">
        <v>5</v>
      </c>
      <c r="T15" s="122"/>
      <c r="U15" s="122"/>
      <c r="V15" s="122"/>
      <c r="W15" s="122"/>
      <c r="X15" s="122"/>
      <c r="Y15" s="122"/>
    </row>
    <row r="16" spans="4:25" ht="12" thickBot="1">
      <c r="D16" s="735"/>
      <c r="E16" s="87" t="s">
        <v>244</v>
      </c>
      <c r="F16" s="91" t="s">
        <v>324</v>
      </c>
      <c r="H16" s="99">
        <v>16</v>
      </c>
      <c r="I16" s="99">
        <v>1</v>
      </c>
      <c r="K16" s="93" t="s">
        <v>273</v>
      </c>
      <c r="M16" s="93" t="s">
        <v>274</v>
      </c>
      <c r="O16" s="93" t="s">
        <v>275</v>
      </c>
      <c r="Q16" s="122"/>
      <c r="R16" s="132" t="s">
        <v>333</v>
      </c>
      <c r="S16" s="117">
        <v>6</v>
      </c>
      <c r="T16" s="8"/>
      <c r="U16" s="8"/>
      <c r="V16" s="8"/>
      <c r="W16" s="8"/>
      <c r="X16" s="8"/>
      <c r="Y16" s="8"/>
    </row>
    <row r="17" spans="4:63" ht="12" thickBot="1">
      <c r="D17" s="735" t="s">
        <v>223</v>
      </c>
      <c r="E17" s="88" t="s">
        <v>224</v>
      </c>
      <c r="F17" s="92" t="s">
        <v>225</v>
      </c>
      <c r="H17" s="100">
        <v>17</v>
      </c>
      <c r="I17" s="100">
        <v>2</v>
      </c>
      <c r="K17" s="93" t="s">
        <v>66</v>
      </c>
      <c r="M17" s="93" t="s">
        <v>67</v>
      </c>
      <c r="O17" s="93" t="s">
        <v>68</v>
      </c>
      <c r="Q17" s="122"/>
      <c r="R17" s="132" t="s">
        <v>614</v>
      </c>
      <c r="S17" s="122">
        <v>7</v>
      </c>
      <c r="T17" s="8"/>
      <c r="U17" s="8"/>
      <c r="V17" s="8"/>
      <c r="W17" s="8"/>
      <c r="X17" s="2" t="s">
        <v>551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4:26" ht="12" thickBot="1">
      <c r="D18" s="735"/>
      <c r="E18" s="86" t="s">
        <v>245</v>
      </c>
      <c r="F18" s="90" t="s">
        <v>226</v>
      </c>
      <c r="H18" s="100">
        <v>18</v>
      </c>
      <c r="I18" s="100">
        <v>3</v>
      </c>
      <c r="Q18" s="122"/>
      <c r="R18" s="133" t="s">
        <v>514</v>
      </c>
      <c r="S18" s="117">
        <v>8</v>
      </c>
      <c r="T18" s="8"/>
      <c r="Y18" s="250" t="s">
        <v>550</v>
      </c>
      <c r="Z18" s="143">
        <v>1</v>
      </c>
    </row>
    <row r="19" spans="4:26" ht="12" thickBot="1">
      <c r="D19" s="735"/>
      <c r="E19" s="86" t="s">
        <v>246</v>
      </c>
      <c r="F19" s="90" t="s">
        <v>227</v>
      </c>
      <c r="H19" s="100">
        <v>19</v>
      </c>
      <c r="I19" s="100">
        <v>4</v>
      </c>
      <c r="K19" s="93" t="s">
        <v>70</v>
      </c>
      <c r="M19" s="93" t="s">
        <v>71</v>
      </c>
      <c r="O19" s="93" t="s">
        <v>72</v>
      </c>
      <c r="P19" s="2"/>
      <c r="Q19" s="122" t="s">
        <v>322</v>
      </c>
      <c r="R19" s="131" t="s">
        <v>158</v>
      </c>
      <c r="S19" s="8"/>
      <c r="T19" s="8"/>
      <c r="Y19" s="251" t="s">
        <v>546</v>
      </c>
      <c r="Z19" s="143">
        <v>2</v>
      </c>
    </row>
    <row r="20" spans="4:26" ht="12" thickBot="1">
      <c r="D20" s="735"/>
      <c r="E20" s="86" t="s">
        <v>247</v>
      </c>
      <c r="F20" s="90" t="s">
        <v>228</v>
      </c>
      <c r="H20" s="100">
        <v>20</v>
      </c>
      <c r="I20" s="100">
        <v>5</v>
      </c>
      <c r="K20" s="93" t="s">
        <v>276</v>
      </c>
      <c r="M20" s="93" t="s">
        <v>277</v>
      </c>
      <c r="O20" s="93" t="s">
        <v>278</v>
      </c>
      <c r="P20" s="2"/>
      <c r="Q20" s="122"/>
      <c r="R20" s="132" t="s">
        <v>334</v>
      </c>
      <c r="S20" s="117">
        <v>1</v>
      </c>
      <c r="T20" s="8"/>
      <c r="Y20" s="251" t="s">
        <v>547</v>
      </c>
      <c r="Z20" s="143">
        <v>3</v>
      </c>
    </row>
    <row r="21" spans="4:26" ht="12" thickBot="1">
      <c r="D21" s="735"/>
      <c r="E21" s="86" t="s">
        <v>248</v>
      </c>
      <c r="F21" s="90" t="s">
        <v>229</v>
      </c>
      <c r="H21" s="100">
        <v>21</v>
      </c>
      <c r="I21" s="100">
        <v>6</v>
      </c>
      <c r="K21" s="93" t="s">
        <v>70</v>
      </c>
      <c r="M21" s="93" t="s">
        <v>71</v>
      </c>
      <c r="O21" s="93" t="s">
        <v>72</v>
      </c>
      <c r="Q21" s="122"/>
      <c r="R21" s="132" t="s">
        <v>335</v>
      </c>
      <c r="S21" s="122">
        <v>2</v>
      </c>
      <c r="T21" s="8"/>
      <c r="Y21" s="251" t="s">
        <v>548</v>
      </c>
      <c r="Z21" s="143">
        <v>4</v>
      </c>
    </row>
    <row r="22" spans="4:26" ht="12" thickBot="1">
      <c r="D22" s="735"/>
      <c r="E22" s="86" t="s">
        <v>249</v>
      </c>
      <c r="F22" s="90" t="s">
        <v>230</v>
      </c>
      <c r="H22" s="100">
        <v>22</v>
      </c>
      <c r="I22" s="100">
        <v>7</v>
      </c>
      <c r="Q22" s="122"/>
      <c r="R22" s="132" t="s">
        <v>616</v>
      </c>
      <c r="S22" s="117">
        <v>3</v>
      </c>
      <c r="T22" s="8"/>
      <c r="Y22" s="251" t="s">
        <v>549</v>
      </c>
      <c r="Z22" s="143">
        <v>5</v>
      </c>
    </row>
    <row r="23" spans="4:26" ht="12" thickBot="1">
      <c r="D23" s="735"/>
      <c r="E23" s="86" t="s">
        <v>250</v>
      </c>
      <c r="F23" s="90" t="s">
        <v>231</v>
      </c>
      <c r="H23" s="100">
        <v>23</v>
      </c>
      <c r="I23" s="100">
        <v>8</v>
      </c>
      <c r="K23" s="93" t="s">
        <v>73</v>
      </c>
      <c r="M23" s="93" t="s">
        <v>74</v>
      </c>
      <c r="O23" s="93" t="s">
        <v>75</v>
      </c>
      <c r="Q23" s="122"/>
      <c r="R23" s="133" t="s">
        <v>514</v>
      </c>
      <c r="S23" s="122">
        <v>8</v>
      </c>
      <c r="T23" s="8"/>
      <c r="Y23" s="252" t="s">
        <v>113</v>
      </c>
      <c r="Z23" s="143">
        <v>8</v>
      </c>
    </row>
    <row r="24" spans="4:20" ht="12" thickBot="1">
      <c r="D24" s="735"/>
      <c r="E24" s="86" t="s">
        <v>251</v>
      </c>
      <c r="F24" s="90" t="s">
        <v>232</v>
      </c>
      <c r="H24" s="100">
        <v>24</v>
      </c>
      <c r="I24" s="100">
        <v>9</v>
      </c>
      <c r="K24" s="93" t="s">
        <v>279</v>
      </c>
      <c r="L24" s="93"/>
      <c r="M24" s="93" t="s">
        <v>280</v>
      </c>
      <c r="N24" s="93"/>
      <c r="O24" s="93" t="s">
        <v>281</v>
      </c>
      <c r="P24" s="93"/>
      <c r="Q24" s="122" t="s">
        <v>349</v>
      </c>
      <c r="R24" s="131" t="s">
        <v>308</v>
      </c>
      <c r="S24" s="8"/>
      <c r="T24" s="8"/>
    </row>
    <row r="25" spans="4:20" ht="12" thickBot="1">
      <c r="D25" s="735"/>
      <c r="E25" s="87" t="s">
        <v>252</v>
      </c>
      <c r="F25" s="91" t="s">
        <v>325</v>
      </c>
      <c r="H25" s="100">
        <v>25</v>
      </c>
      <c r="I25" s="100">
        <v>10</v>
      </c>
      <c r="K25" s="93" t="s">
        <v>73</v>
      </c>
      <c r="L25" s="93"/>
      <c r="M25" s="93" t="s">
        <v>74</v>
      </c>
      <c r="N25" s="93"/>
      <c r="O25" s="93" t="s">
        <v>75</v>
      </c>
      <c r="P25" s="93"/>
      <c r="Q25" s="8"/>
      <c r="R25" s="132" t="s">
        <v>347</v>
      </c>
      <c r="S25" s="117">
        <v>1</v>
      </c>
      <c r="T25" s="8"/>
    </row>
    <row r="26" spans="8:20" ht="11.25">
      <c r="H26" s="100">
        <v>26</v>
      </c>
      <c r="I26" s="100">
        <v>11</v>
      </c>
      <c r="K26" s="93"/>
      <c r="L26" s="93"/>
      <c r="M26" s="93"/>
      <c r="N26" s="93"/>
      <c r="O26" s="93"/>
      <c r="P26" s="93"/>
      <c r="Q26" s="8"/>
      <c r="R26" s="132" t="s">
        <v>348</v>
      </c>
      <c r="S26" s="122">
        <v>2</v>
      </c>
      <c r="T26" s="8"/>
    </row>
    <row r="27" spans="4:20" ht="11.25">
      <c r="D27" s="8" t="s">
        <v>99</v>
      </c>
      <c r="H27" s="100">
        <v>27</v>
      </c>
      <c r="I27" s="100">
        <v>12</v>
      </c>
      <c r="Q27" s="122"/>
      <c r="R27" s="133" t="s">
        <v>515</v>
      </c>
      <c r="S27" s="117">
        <v>8</v>
      </c>
      <c r="T27" s="8"/>
    </row>
    <row r="28" spans="6:20" ht="11.25">
      <c r="F28" s="131" t="s">
        <v>115</v>
      </c>
      <c r="H28" s="100">
        <v>28</v>
      </c>
      <c r="I28" s="100">
        <v>13</v>
      </c>
      <c r="Q28" s="122" t="s">
        <v>350</v>
      </c>
      <c r="R28" s="131" t="s">
        <v>198</v>
      </c>
      <c r="S28" s="8"/>
      <c r="T28" s="8"/>
    </row>
    <row r="29" spans="6:28" ht="11.25">
      <c r="F29" s="132" t="s">
        <v>124</v>
      </c>
      <c r="H29" s="100">
        <v>29</v>
      </c>
      <c r="I29" s="100">
        <v>14</v>
      </c>
      <c r="Q29" s="8"/>
      <c r="R29" s="132" t="s">
        <v>356</v>
      </c>
      <c r="S29" s="117">
        <v>1</v>
      </c>
      <c r="T29" s="8"/>
      <c r="Z29" s="8"/>
      <c r="AA29" s="8"/>
      <c r="AB29" s="8"/>
    </row>
    <row r="30" spans="6:20" ht="11.25">
      <c r="F30" s="132" t="s">
        <v>125</v>
      </c>
      <c r="H30" s="100">
        <v>30</v>
      </c>
      <c r="I30" s="100">
        <v>15</v>
      </c>
      <c r="Q30" s="8"/>
      <c r="R30" s="132" t="s">
        <v>351</v>
      </c>
      <c r="S30" s="122">
        <v>2</v>
      </c>
      <c r="T30" s="8"/>
    </row>
    <row r="31" spans="6:28" ht="11.25">
      <c r="F31" s="133" t="s">
        <v>119</v>
      </c>
      <c r="H31" s="100">
        <v>31</v>
      </c>
      <c r="I31" s="100">
        <v>16</v>
      </c>
      <c r="Q31" s="8"/>
      <c r="R31" s="142" t="s">
        <v>352</v>
      </c>
      <c r="S31" s="117">
        <v>3</v>
      </c>
      <c r="T31" s="8"/>
      <c r="Z31" s="8"/>
      <c r="AA31" s="8"/>
      <c r="AB31" s="8"/>
    </row>
    <row r="32" spans="6:28" ht="11.25">
      <c r="F32" s="131" t="s">
        <v>126</v>
      </c>
      <c r="H32" s="100">
        <v>32</v>
      </c>
      <c r="I32" s="100">
        <v>17</v>
      </c>
      <c r="Q32" s="8"/>
      <c r="R32" s="132" t="s">
        <v>353</v>
      </c>
      <c r="S32" s="117">
        <v>4</v>
      </c>
      <c r="T32" s="8"/>
      <c r="Z32" s="8"/>
      <c r="AA32" s="8"/>
      <c r="AB32" s="8"/>
    </row>
    <row r="33" spans="6:20" ht="11.25">
      <c r="F33" s="132" t="s">
        <v>135</v>
      </c>
      <c r="H33" s="100">
        <v>33</v>
      </c>
      <c r="I33" s="100">
        <v>18</v>
      </c>
      <c r="Q33" s="122"/>
      <c r="R33" s="132" t="s">
        <v>354</v>
      </c>
      <c r="S33" s="122">
        <v>5</v>
      </c>
      <c r="T33" s="122"/>
    </row>
    <row r="34" spans="6:20" ht="11.25">
      <c r="F34" s="133" t="s">
        <v>132</v>
      </c>
      <c r="H34" s="100">
        <v>34</v>
      </c>
      <c r="I34" s="100">
        <v>19</v>
      </c>
      <c r="Q34" s="122"/>
      <c r="R34" s="133" t="s">
        <v>515</v>
      </c>
      <c r="S34" s="117">
        <v>8</v>
      </c>
      <c r="T34" s="122"/>
    </row>
    <row r="35" spans="6:9" ht="11.25">
      <c r="F35" s="131" t="s">
        <v>136</v>
      </c>
      <c r="H35" s="100">
        <v>35</v>
      </c>
      <c r="I35" s="100">
        <v>20</v>
      </c>
    </row>
    <row r="36" spans="6:9" ht="12" thickBot="1">
      <c r="F36" s="132" t="s">
        <v>144</v>
      </c>
      <c r="H36" s="103">
        <v>36</v>
      </c>
      <c r="I36" s="100">
        <v>21</v>
      </c>
    </row>
    <row r="37" spans="6:18" ht="12" thickBot="1">
      <c r="F37" s="133" t="s">
        <v>145</v>
      </c>
      <c r="H37" s="102" t="s">
        <v>207</v>
      </c>
      <c r="I37" s="100">
        <v>22</v>
      </c>
      <c r="R37" s="8" t="s">
        <v>526</v>
      </c>
    </row>
    <row r="38" spans="6:22" ht="11.25">
      <c r="F38" s="131" t="s">
        <v>116</v>
      </c>
      <c r="H38" s="99">
        <v>1</v>
      </c>
      <c r="I38" s="100">
        <v>23</v>
      </c>
      <c r="R38" s="242" t="s">
        <v>527</v>
      </c>
      <c r="S38" s="30"/>
      <c r="T38" s="30"/>
      <c r="U38" s="30"/>
      <c r="V38" s="30"/>
    </row>
    <row r="39" spans="6:18" ht="11.25">
      <c r="F39" s="132" t="s">
        <v>151</v>
      </c>
      <c r="H39" s="100">
        <v>2</v>
      </c>
      <c r="I39" s="100">
        <v>24</v>
      </c>
      <c r="R39" s="243" t="s">
        <v>531</v>
      </c>
    </row>
    <row r="40" spans="6:18" ht="11.25">
      <c r="F40" s="132" t="s">
        <v>154</v>
      </c>
      <c r="H40" s="100">
        <v>3</v>
      </c>
      <c r="I40" s="100">
        <v>25</v>
      </c>
      <c r="R40" s="243" t="s">
        <v>529</v>
      </c>
    </row>
    <row r="41" spans="6:18" ht="11.25">
      <c r="F41" s="132" t="s">
        <v>157</v>
      </c>
      <c r="H41" s="100">
        <v>4</v>
      </c>
      <c r="I41" s="100">
        <v>26</v>
      </c>
      <c r="R41" s="244" t="s">
        <v>528</v>
      </c>
    </row>
    <row r="42" spans="6:9" ht="11.25">
      <c r="F42" s="132" t="s">
        <v>284</v>
      </c>
      <c r="H42" s="100">
        <v>5</v>
      </c>
      <c r="I42" s="100">
        <v>27</v>
      </c>
    </row>
    <row r="43" spans="6:9" ht="11.25">
      <c r="F43" s="132" t="s">
        <v>285</v>
      </c>
      <c r="H43" s="100">
        <v>6</v>
      </c>
      <c r="I43" s="100">
        <v>28</v>
      </c>
    </row>
    <row r="44" spans="6:22" ht="11.25">
      <c r="F44" s="132" t="s">
        <v>286</v>
      </c>
      <c r="H44" s="100">
        <v>7</v>
      </c>
      <c r="I44" s="100">
        <v>29</v>
      </c>
      <c r="R44" s="8" t="s">
        <v>481</v>
      </c>
      <c r="S44" s="8"/>
      <c r="T44" s="8"/>
      <c r="U44" s="8"/>
      <c r="V44" s="8"/>
    </row>
    <row r="45" spans="6:24" ht="11.25">
      <c r="F45" s="132" t="s">
        <v>287</v>
      </c>
      <c r="H45" s="100">
        <v>8</v>
      </c>
      <c r="I45" s="100">
        <v>30</v>
      </c>
      <c r="R45" s="131" t="s">
        <v>118</v>
      </c>
      <c r="S45" s="8"/>
      <c r="T45" s="8"/>
      <c r="U45" s="8"/>
      <c r="V45" s="8"/>
      <c r="W45" s="122"/>
      <c r="X45" s="122"/>
    </row>
    <row r="46" spans="6:24" ht="12" thickBot="1">
      <c r="F46" s="133" t="s">
        <v>288</v>
      </c>
      <c r="H46" s="100">
        <v>9</v>
      </c>
      <c r="I46" s="101">
        <v>31</v>
      </c>
      <c r="R46" s="245" t="s">
        <v>532</v>
      </c>
      <c r="S46" s="8">
        <v>1</v>
      </c>
      <c r="T46" s="8"/>
      <c r="U46" s="8"/>
      <c r="V46" s="8"/>
      <c r="W46" s="122"/>
      <c r="X46" s="122"/>
    </row>
    <row r="47" spans="6:24" ht="11.25">
      <c r="F47" s="131" t="s">
        <v>137</v>
      </c>
      <c r="H47" s="100">
        <v>10</v>
      </c>
      <c r="R47" s="245" t="s">
        <v>533</v>
      </c>
      <c r="S47" s="8">
        <v>2</v>
      </c>
      <c r="T47" s="8"/>
      <c r="U47" s="8"/>
      <c r="V47" s="8"/>
      <c r="W47" s="122"/>
      <c r="X47" s="122"/>
    </row>
    <row r="48" spans="6:24" ht="11.25">
      <c r="F48" s="132" t="s">
        <v>160</v>
      </c>
      <c r="H48" s="100">
        <v>11</v>
      </c>
      <c r="R48" s="246" t="s">
        <v>534</v>
      </c>
      <c r="S48" s="8">
        <v>3</v>
      </c>
      <c r="T48" s="8"/>
      <c r="U48" s="8"/>
      <c r="V48" s="8"/>
      <c r="W48" s="122"/>
      <c r="X48" s="122"/>
    </row>
    <row r="49" spans="6:24" ht="12" thickBot="1">
      <c r="F49" s="132" t="s">
        <v>289</v>
      </c>
      <c r="H49" s="101">
        <v>12</v>
      </c>
      <c r="R49" s="8"/>
      <c r="S49" s="8"/>
      <c r="T49" s="8"/>
      <c r="U49" s="8"/>
      <c r="V49" s="8"/>
      <c r="W49" s="122"/>
      <c r="X49" s="122"/>
    </row>
    <row r="50" spans="6:24" ht="12" thickBot="1">
      <c r="F50" s="132" t="s">
        <v>290</v>
      </c>
      <c r="R50" s="8"/>
      <c r="S50" s="8"/>
      <c r="T50" s="8"/>
      <c r="U50" s="8"/>
      <c r="V50" s="8"/>
      <c r="W50" s="122"/>
      <c r="X50" s="122"/>
    </row>
    <row r="51" spans="6:24" ht="12" thickBot="1">
      <c r="F51" s="132" t="s">
        <v>291</v>
      </c>
      <c r="I51" s="118" t="s">
        <v>282</v>
      </c>
      <c r="J51" s="118" t="s">
        <v>283</v>
      </c>
      <c r="R51" s="8"/>
      <c r="S51" s="8"/>
      <c r="T51" s="8"/>
      <c r="U51" s="8"/>
      <c r="V51" s="8"/>
      <c r="W51" s="122"/>
      <c r="X51" s="122"/>
    </row>
    <row r="52" spans="6:10" ht="11.25">
      <c r="F52" s="132" t="s">
        <v>166</v>
      </c>
      <c r="I52" s="119">
        <v>1</v>
      </c>
      <c r="J52" s="119" t="s">
        <v>611</v>
      </c>
    </row>
    <row r="53" spans="6:10" ht="12" thickBot="1">
      <c r="F53" s="132" t="s">
        <v>167</v>
      </c>
      <c r="I53" s="120">
        <v>2</v>
      </c>
      <c r="J53" s="121" t="s">
        <v>612</v>
      </c>
    </row>
    <row r="54" spans="6:9" ht="11.25">
      <c r="F54" s="132" t="s">
        <v>169</v>
      </c>
      <c r="I54" s="120">
        <v>3</v>
      </c>
    </row>
    <row r="55" spans="6:9" ht="11.25">
      <c r="F55" s="132" t="s">
        <v>170</v>
      </c>
      <c r="I55" s="120">
        <v>4</v>
      </c>
    </row>
    <row r="56" spans="6:9" ht="11.25">
      <c r="F56" s="133" t="s">
        <v>172</v>
      </c>
      <c r="I56" s="120">
        <v>5</v>
      </c>
    </row>
    <row r="57" spans="6:9" ht="12" thickBot="1">
      <c r="F57" s="131" t="s">
        <v>158</v>
      </c>
      <c r="I57" s="121">
        <v>6</v>
      </c>
    </row>
    <row r="58" ht="11.25">
      <c r="F58" s="132" t="s">
        <v>175</v>
      </c>
    </row>
    <row r="59" ht="11.25">
      <c r="F59" s="132" t="s">
        <v>176</v>
      </c>
    </row>
    <row r="60" ht="11.25">
      <c r="F60" s="132" t="s">
        <v>174</v>
      </c>
    </row>
    <row r="61" ht="11.25">
      <c r="F61" s="133" t="s">
        <v>177</v>
      </c>
    </row>
    <row r="62" ht="11.25">
      <c r="F62" s="131" t="s">
        <v>198</v>
      </c>
    </row>
    <row r="63" spans="3:25" ht="11.25">
      <c r="C63" s="8"/>
      <c r="D63" s="8"/>
      <c r="E63" s="2"/>
      <c r="F63" s="132" t="s">
        <v>199</v>
      </c>
      <c r="G63" s="2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3:25" ht="11.25">
      <c r="C64" s="8"/>
      <c r="D64" s="8"/>
      <c r="E64" s="8"/>
      <c r="F64" s="133" t="s">
        <v>200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6" spans="4:8" ht="11.25">
      <c r="D66" s="8" t="s">
        <v>114</v>
      </c>
      <c r="H66" t="s">
        <v>558</v>
      </c>
    </row>
    <row r="67" spans="5:9" ht="11.25">
      <c r="E67" t="s">
        <v>318</v>
      </c>
      <c r="F67" s="131" t="s">
        <v>115</v>
      </c>
      <c r="G67" s="265"/>
      <c r="H67" s="250" t="s">
        <v>559</v>
      </c>
      <c r="I67">
        <v>80000</v>
      </c>
    </row>
    <row r="68" spans="6:9" ht="11.25">
      <c r="F68" s="132" t="s">
        <v>597</v>
      </c>
      <c r="G68" s="265">
        <v>1</v>
      </c>
      <c r="H68" s="251" t="s">
        <v>560</v>
      </c>
      <c r="I68">
        <v>80500</v>
      </c>
    </row>
    <row r="69" spans="6:9" ht="11.25">
      <c r="F69" s="132" t="s">
        <v>570</v>
      </c>
      <c r="G69" s="265">
        <v>2</v>
      </c>
      <c r="H69" s="251" t="s">
        <v>561</v>
      </c>
      <c r="I69">
        <v>81000</v>
      </c>
    </row>
    <row r="70" spans="6:9" ht="11.25">
      <c r="F70" s="133" t="s">
        <v>571</v>
      </c>
      <c r="G70" s="265">
        <v>8</v>
      </c>
      <c r="H70" s="251" t="s">
        <v>562</v>
      </c>
      <c r="I70">
        <v>82000</v>
      </c>
    </row>
    <row r="71" spans="5:9" ht="11.25">
      <c r="E71" t="s">
        <v>319</v>
      </c>
      <c r="F71" s="131" t="s">
        <v>126</v>
      </c>
      <c r="G71" s="265"/>
      <c r="H71" s="251" t="s">
        <v>563</v>
      </c>
      <c r="I71">
        <v>83000</v>
      </c>
    </row>
    <row r="72" spans="6:9" ht="11.25">
      <c r="F72" s="132" t="s">
        <v>572</v>
      </c>
      <c r="G72" s="265">
        <v>1</v>
      </c>
      <c r="H72" s="251" t="s">
        <v>564</v>
      </c>
      <c r="I72">
        <v>84000</v>
      </c>
    </row>
    <row r="73" spans="6:9" ht="11.25">
      <c r="F73" s="133" t="s">
        <v>571</v>
      </c>
      <c r="G73" s="265">
        <v>8</v>
      </c>
      <c r="H73" s="251" t="s">
        <v>567</v>
      </c>
      <c r="I73">
        <v>85000</v>
      </c>
    </row>
    <row r="74" spans="6:9" ht="11.25">
      <c r="F74" s="131" t="s">
        <v>136</v>
      </c>
      <c r="G74" s="265"/>
      <c r="H74" s="251" t="s">
        <v>565</v>
      </c>
      <c r="I74">
        <v>85500</v>
      </c>
    </row>
    <row r="75" spans="6:9" ht="11.25">
      <c r="F75" s="132" t="s">
        <v>598</v>
      </c>
      <c r="G75" s="265">
        <v>1</v>
      </c>
      <c r="H75" s="252" t="s">
        <v>566</v>
      </c>
      <c r="I75">
        <v>86000</v>
      </c>
    </row>
    <row r="76" spans="6:7" ht="11.25">
      <c r="F76" s="133" t="s">
        <v>599</v>
      </c>
      <c r="G76" s="265">
        <v>2</v>
      </c>
    </row>
    <row r="77" spans="6:7" ht="11.25">
      <c r="F77" s="131" t="s">
        <v>116</v>
      </c>
      <c r="G77" s="265"/>
    </row>
    <row r="78" spans="6:7" ht="11.25">
      <c r="F78" s="132" t="s">
        <v>573</v>
      </c>
      <c r="G78" s="265">
        <v>1</v>
      </c>
    </row>
    <row r="79" spans="6:7" ht="11.25">
      <c r="F79" s="132" t="s">
        <v>574</v>
      </c>
      <c r="G79" s="265">
        <v>2</v>
      </c>
    </row>
    <row r="80" spans="6:7" ht="11.25">
      <c r="F80" s="132" t="s">
        <v>575</v>
      </c>
      <c r="G80" s="265">
        <v>3</v>
      </c>
    </row>
    <row r="81" spans="6:7" ht="11.25">
      <c r="F81" s="132" t="s">
        <v>576</v>
      </c>
      <c r="G81" s="265">
        <v>4</v>
      </c>
    </row>
    <row r="82" spans="2:21" ht="11.25">
      <c r="B82" s="122"/>
      <c r="C82" s="8"/>
      <c r="D82" s="8"/>
      <c r="E82" s="8"/>
      <c r="F82" s="132" t="s">
        <v>577</v>
      </c>
      <c r="G82" s="265">
        <v>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2:21" ht="11.25">
      <c r="B83" s="8"/>
      <c r="C83" s="122"/>
      <c r="D83" s="8"/>
      <c r="E83" s="8"/>
      <c r="F83" s="132" t="s">
        <v>578</v>
      </c>
      <c r="G83" s="265">
        <v>6</v>
      </c>
      <c r="H83" s="8"/>
      <c r="I83" s="122"/>
      <c r="J83" s="8"/>
      <c r="K83" s="8"/>
      <c r="L83" s="8"/>
      <c r="P83" s="8"/>
      <c r="Q83" s="8"/>
      <c r="R83" s="8"/>
      <c r="S83" s="8"/>
      <c r="T83" s="8"/>
      <c r="U83" s="8"/>
    </row>
    <row r="84" spans="2:21" ht="11.25">
      <c r="B84" s="122"/>
      <c r="C84" s="8"/>
      <c r="D84" s="8"/>
      <c r="E84" s="8"/>
      <c r="F84" s="132" t="s">
        <v>579</v>
      </c>
      <c r="G84" s="265">
        <v>7</v>
      </c>
      <c r="H84" s="8"/>
      <c r="I84" s="8"/>
      <c r="J84" s="8"/>
      <c r="K84" s="8"/>
      <c r="L84" s="8"/>
      <c r="P84" s="8"/>
      <c r="Q84" s="8"/>
      <c r="R84" s="8"/>
      <c r="S84" s="8"/>
      <c r="T84" s="8"/>
      <c r="U84" s="8"/>
    </row>
    <row r="85" spans="2:21" ht="11.25">
      <c r="B85" s="8"/>
      <c r="C85" s="122"/>
      <c r="D85" s="8"/>
      <c r="E85" s="8"/>
      <c r="F85" s="133" t="s">
        <v>515</v>
      </c>
      <c r="G85" s="265">
        <v>8</v>
      </c>
      <c r="H85" s="8"/>
      <c r="I85" s="8"/>
      <c r="J85" s="8"/>
      <c r="K85" s="8"/>
      <c r="L85" s="8"/>
      <c r="P85" s="122"/>
      <c r="Q85" s="8"/>
      <c r="R85" s="8"/>
      <c r="S85" s="8"/>
      <c r="T85" s="8"/>
      <c r="U85" s="8"/>
    </row>
    <row r="86" spans="2:21" ht="11.25">
      <c r="B86" s="122"/>
      <c r="C86" s="8"/>
      <c r="D86" s="8"/>
      <c r="E86" s="8"/>
      <c r="F86" s="131" t="s">
        <v>137</v>
      </c>
      <c r="G86" s="93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2:21" ht="11.25">
      <c r="B87" s="8"/>
      <c r="C87" s="122"/>
      <c r="D87" s="8"/>
      <c r="E87" s="8"/>
      <c r="F87" s="132" t="s">
        <v>580</v>
      </c>
      <c r="G87" s="265">
        <v>1</v>
      </c>
      <c r="H87" s="8" t="s">
        <v>607</v>
      </c>
      <c r="I87" s="8"/>
      <c r="J87" s="8"/>
      <c r="K87" s="8"/>
      <c r="L87" s="8"/>
      <c r="M87" s="8"/>
      <c r="N87" s="8"/>
      <c r="O87" s="122"/>
      <c r="P87" s="8"/>
      <c r="Q87" s="8"/>
      <c r="R87" s="8"/>
      <c r="S87" s="8"/>
      <c r="T87" s="8"/>
      <c r="U87" s="8"/>
    </row>
    <row r="88" spans="2:24" ht="11.25">
      <c r="B88" s="122"/>
      <c r="C88" s="8"/>
      <c r="D88" s="8"/>
      <c r="E88" s="8"/>
      <c r="F88" s="132" t="s">
        <v>581</v>
      </c>
      <c r="G88" s="265">
        <v>2</v>
      </c>
      <c r="H88" s="131" t="s">
        <v>117</v>
      </c>
      <c r="I88" s="1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22"/>
      <c r="W88" s="122"/>
      <c r="X88" s="122"/>
    </row>
    <row r="89" spans="2:24" ht="11.25">
      <c r="B89" s="8"/>
      <c r="C89" s="122"/>
      <c r="D89" s="8"/>
      <c r="E89" s="8"/>
      <c r="F89" s="132" t="s">
        <v>582</v>
      </c>
      <c r="G89" s="265">
        <v>3</v>
      </c>
      <c r="H89" s="132" t="s">
        <v>605</v>
      </c>
      <c r="I89" s="287">
        <v>1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22"/>
      <c r="W89" s="122"/>
      <c r="X89" s="122"/>
    </row>
    <row r="90" spans="2:24" ht="11.25">
      <c r="B90" s="8"/>
      <c r="C90" s="122"/>
      <c r="D90" s="8"/>
      <c r="E90" s="8"/>
      <c r="F90" s="132" t="s">
        <v>583</v>
      </c>
      <c r="G90" s="265">
        <v>4</v>
      </c>
      <c r="H90" s="132" t="s">
        <v>609</v>
      </c>
      <c r="I90" s="287">
        <v>2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22"/>
      <c r="W90" s="122"/>
      <c r="X90" s="122"/>
    </row>
    <row r="91" spans="2:24" ht="11.25">
      <c r="B91" s="8"/>
      <c r="C91" s="122"/>
      <c r="D91" s="8"/>
      <c r="E91" s="8"/>
      <c r="F91" s="132" t="s">
        <v>584</v>
      </c>
      <c r="G91" s="265">
        <v>5</v>
      </c>
      <c r="H91" s="132" t="s">
        <v>610</v>
      </c>
      <c r="I91" s="287">
        <v>3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22"/>
      <c r="W91" s="122"/>
      <c r="X91" s="122"/>
    </row>
    <row r="92" spans="2:24" ht="11.25">
      <c r="B92" s="8"/>
      <c r="C92" s="122"/>
      <c r="D92" s="8"/>
      <c r="E92" s="8"/>
      <c r="F92" s="132" t="s">
        <v>585</v>
      </c>
      <c r="G92" s="265">
        <v>6</v>
      </c>
      <c r="H92" s="132" t="s">
        <v>608</v>
      </c>
      <c r="I92" s="287">
        <v>4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22"/>
      <c r="W92" s="122"/>
      <c r="X92" s="122"/>
    </row>
    <row r="93" spans="2:24" ht="11.25">
      <c r="B93" s="122"/>
      <c r="C93" s="8"/>
      <c r="D93" s="8"/>
      <c r="E93" s="8"/>
      <c r="F93" s="132" t="s">
        <v>586</v>
      </c>
      <c r="G93" s="265">
        <v>7</v>
      </c>
      <c r="H93" s="132" t="s">
        <v>606</v>
      </c>
      <c r="I93" s="287">
        <v>5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22"/>
      <c r="W93" s="122"/>
      <c r="X93" s="122"/>
    </row>
    <row r="94" spans="2:24" ht="11.25">
      <c r="B94" s="8"/>
      <c r="C94" s="122"/>
      <c r="D94" s="8"/>
      <c r="E94" s="8"/>
      <c r="F94" s="132" t="s">
        <v>587</v>
      </c>
      <c r="G94" s="265">
        <v>8</v>
      </c>
      <c r="H94" s="133" t="s">
        <v>336</v>
      </c>
      <c r="I94" s="287">
        <v>8</v>
      </c>
      <c r="J94" s="8"/>
      <c r="K94" s="122"/>
      <c r="L94" s="8"/>
      <c r="M94" s="8"/>
      <c r="N94" s="8"/>
      <c r="O94" s="8"/>
      <c r="P94" s="8"/>
      <c r="Q94" s="8"/>
      <c r="R94" s="8"/>
      <c r="S94" s="8"/>
      <c r="T94" s="8"/>
      <c r="U94" s="122"/>
      <c r="V94" s="122"/>
      <c r="W94" s="122"/>
      <c r="X94" s="122"/>
    </row>
    <row r="95" spans="2:24" ht="11.25">
      <c r="B95" s="8"/>
      <c r="C95" s="122"/>
      <c r="D95" s="8"/>
      <c r="E95" s="8"/>
      <c r="F95" s="133" t="s">
        <v>622</v>
      </c>
      <c r="G95" s="265">
        <v>9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122"/>
      <c r="V95" s="122"/>
      <c r="W95" s="122"/>
      <c r="X95" s="122"/>
    </row>
    <row r="96" spans="2:21" ht="11.25">
      <c r="B96" s="8"/>
      <c r="C96" s="122"/>
      <c r="D96" s="8"/>
      <c r="E96" s="8"/>
      <c r="F96" s="131" t="s">
        <v>158</v>
      </c>
      <c r="G96" s="93"/>
      <c r="H96" s="8"/>
      <c r="I96" s="8"/>
      <c r="J96" s="8"/>
      <c r="K96" s="8"/>
      <c r="L96" s="122"/>
      <c r="M96" s="8"/>
      <c r="N96" s="8"/>
      <c r="O96" s="8"/>
      <c r="P96" s="8"/>
      <c r="Q96" s="8"/>
      <c r="R96" s="8"/>
      <c r="S96" s="8"/>
      <c r="T96" s="8"/>
      <c r="U96" s="8"/>
    </row>
    <row r="97" spans="2:21" ht="11.25">
      <c r="B97" s="8"/>
      <c r="C97" s="122"/>
      <c r="D97" s="8"/>
      <c r="E97" s="8"/>
      <c r="F97" s="132" t="s">
        <v>588</v>
      </c>
      <c r="G97" s="265">
        <v>1</v>
      </c>
      <c r="H97" s="8"/>
      <c r="I97" s="8"/>
      <c r="J97" s="8"/>
      <c r="K97" s="8"/>
      <c r="L97" s="122"/>
      <c r="M97" s="8"/>
      <c r="N97" s="8"/>
      <c r="O97" s="8"/>
      <c r="P97" s="8"/>
      <c r="Q97" s="8"/>
      <c r="R97" s="8"/>
      <c r="S97" s="8"/>
      <c r="T97" s="8"/>
      <c r="U97" s="8"/>
    </row>
    <row r="98" spans="2:21" ht="11.25">
      <c r="B98" s="8"/>
      <c r="C98" s="122"/>
      <c r="D98" s="8"/>
      <c r="E98" s="8"/>
      <c r="F98" s="132" t="s">
        <v>589</v>
      </c>
      <c r="G98" s="265">
        <v>2</v>
      </c>
      <c r="H98" s="8"/>
      <c r="I98" s="8"/>
      <c r="J98" s="8"/>
      <c r="K98" s="8"/>
      <c r="L98" s="122"/>
      <c r="M98" s="8"/>
      <c r="N98" s="8"/>
      <c r="O98" s="8"/>
      <c r="P98" s="8"/>
      <c r="Q98" s="8"/>
      <c r="R98" s="8"/>
      <c r="S98" s="8"/>
      <c r="T98" s="8"/>
      <c r="U98" s="8"/>
    </row>
    <row r="99" spans="2:21" ht="11.25">
      <c r="B99" s="8"/>
      <c r="C99" s="122"/>
      <c r="D99" s="8"/>
      <c r="E99" s="8"/>
      <c r="F99" s="132" t="s">
        <v>590</v>
      </c>
      <c r="G99" s="265">
        <v>3</v>
      </c>
      <c r="H99" s="8"/>
      <c r="I99" s="8"/>
      <c r="J99" s="8"/>
      <c r="K99" s="8"/>
      <c r="L99" s="122"/>
      <c r="M99" s="8"/>
      <c r="N99" s="8"/>
      <c r="O99" s="8"/>
      <c r="P99" s="8"/>
      <c r="Q99" s="8"/>
      <c r="R99" s="8"/>
      <c r="S99" s="8"/>
      <c r="T99" s="8"/>
      <c r="U99" s="8"/>
    </row>
    <row r="100" spans="2:21" ht="11.25">
      <c r="B100" s="8"/>
      <c r="C100" s="122"/>
      <c r="D100" s="8"/>
      <c r="E100" s="8"/>
      <c r="F100" s="132" t="s">
        <v>591</v>
      </c>
      <c r="G100" s="265">
        <v>4</v>
      </c>
      <c r="H100" s="8"/>
      <c r="I100" s="8"/>
      <c r="J100" s="8"/>
      <c r="K100" s="8"/>
      <c r="L100" s="122"/>
      <c r="M100" s="8"/>
      <c r="N100" s="8"/>
      <c r="O100" s="8"/>
      <c r="P100" s="8"/>
      <c r="Q100" s="8"/>
      <c r="R100" s="8"/>
      <c r="S100" s="8"/>
      <c r="T100" s="8"/>
      <c r="U100" s="8"/>
    </row>
    <row r="101" spans="2:21" ht="11.25">
      <c r="B101" s="8"/>
      <c r="C101" s="122"/>
      <c r="D101" s="8"/>
      <c r="E101" s="8"/>
      <c r="F101" s="132" t="s">
        <v>601</v>
      </c>
      <c r="G101" s="265">
        <v>5</v>
      </c>
      <c r="H101" s="8"/>
      <c r="I101" s="8"/>
      <c r="J101" s="8"/>
      <c r="K101" s="8"/>
      <c r="L101" s="122"/>
      <c r="M101" s="8"/>
      <c r="N101" s="8"/>
      <c r="O101" s="8"/>
      <c r="P101" s="8"/>
      <c r="Q101" s="8"/>
      <c r="R101" s="8"/>
      <c r="S101" s="8"/>
      <c r="T101" s="8"/>
      <c r="U101" s="8"/>
    </row>
    <row r="102" spans="2:21" ht="11.25">
      <c r="B102" s="8"/>
      <c r="C102" s="122"/>
      <c r="D102" s="8"/>
      <c r="E102" s="8"/>
      <c r="F102" s="133" t="s">
        <v>600</v>
      </c>
      <c r="G102" s="265">
        <v>6</v>
      </c>
      <c r="H102" s="8"/>
      <c r="I102" s="8"/>
      <c r="J102" s="8"/>
      <c r="K102" s="8"/>
      <c r="L102" s="122"/>
      <c r="M102" s="8"/>
      <c r="N102" s="8"/>
      <c r="O102" s="8"/>
      <c r="P102" s="8"/>
      <c r="Q102" s="8"/>
      <c r="R102" s="8"/>
      <c r="S102" s="8"/>
      <c r="T102" s="8"/>
      <c r="U102" s="8"/>
    </row>
    <row r="103" spans="2:21" ht="11.25">
      <c r="B103" s="8"/>
      <c r="C103" s="122"/>
      <c r="D103" s="8"/>
      <c r="E103" s="8"/>
      <c r="F103" s="131" t="s">
        <v>308</v>
      </c>
      <c r="G103" s="93"/>
      <c r="H103" s="8"/>
      <c r="I103" s="8"/>
      <c r="J103" s="8"/>
      <c r="K103" s="8"/>
      <c r="L103" s="122"/>
      <c r="M103" s="8"/>
      <c r="N103" s="8"/>
      <c r="O103" s="8"/>
      <c r="P103" s="8"/>
      <c r="Q103" s="8"/>
      <c r="R103" s="8"/>
      <c r="S103" s="8"/>
      <c r="T103" s="8"/>
      <c r="U103" s="8"/>
    </row>
    <row r="104" spans="2:21" ht="11.25">
      <c r="B104" s="8"/>
      <c r="C104" s="122"/>
      <c r="D104" s="8"/>
      <c r="E104" s="8"/>
      <c r="F104" s="132" t="s">
        <v>193</v>
      </c>
      <c r="G104" s="265">
        <v>1</v>
      </c>
      <c r="H104" s="8"/>
      <c r="I104" s="8"/>
      <c r="J104" s="8"/>
      <c r="K104" s="8"/>
      <c r="L104" s="122"/>
      <c r="M104" s="8"/>
      <c r="N104" s="8"/>
      <c r="O104" s="8"/>
      <c r="P104" s="8"/>
      <c r="Q104" s="8"/>
      <c r="R104" s="8"/>
      <c r="S104" s="8"/>
      <c r="T104" s="8"/>
      <c r="U104" s="8"/>
    </row>
    <row r="105" spans="2:21" ht="11.25">
      <c r="B105" s="8"/>
      <c r="C105" s="122"/>
      <c r="D105" s="8"/>
      <c r="E105" s="8"/>
      <c r="F105" s="132" t="s">
        <v>592</v>
      </c>
      <c r="G105" s="265">
        <v>2</v>
      </c>
      <c r="H105" s="8"/>
      <c r="I105" s="8"/>
      <c r="J105" s="8"/>
      <c r="K105" s="8"/>
      <c r="L105" s="122"/>
      <c r="M105" s="8"/>
      <c r="N105" s="8"/>
      <c r="O105" s="8"/>
      <c r="P105" s="8"/>
      <c r="Q105" s="8"/>
      <c r="R105" s="8"/>
      <c r="S105" s="8"/>
      <c r="T105" s="8"/>
      <c r="U105" s="8"/>
    </row>
    <row r="106" spans="2:21" ht="11.25">
      <c r="B106" s="8"/>
      <c r="C106" s="122"/>
      <c r="D106" s="8"/>
      <c r="E106" s="8"/>
      <c r="F106" s="132" t="s">
        <v>593</v>
      </c>
      <c r="G106" s="265">
        <v>3</v>
      </c>
      <c r="H106" s="8"/>
      <c r="I106" s="8"/>
      <c r="J106" s="8"/>
      <c r="K106" s="8"/>
      <c r="L106" s="122"/>
      <c r="M106" s="8"/>
      <c r="N106" s="8"/>
      <c r="O106" s="8"/>
      <c r="P106" s="8"/>
      <c r="Q106" s="8"/>
      <c r="R106" s="8"/>
      <c r="S106" s="8"/>
      <c r="T106" s="8"/>
      <c r="U106" s="8"/>
    </row>
    <row r="107" spans="2:21" ht="11.25">
      <c r="B107" s="8"/>
      <c r="C107" s="122"/>
      <c r="D107" s="8"/>
      <c r="E107" s="8"/>
      <c r="F107" s="132" t="s">
        <v>594</v>
      </c>
      <c r="G107" s="265">
        <v>4</v>
      </c>
      <c r="H107" s="8"/>
      <c r="I107" s="8"/>
      <c r="J107" s="8"/>
      <c r="K107" s="8"/>
      <c r="L107" s="122"/>
      <c r="M107" s="8"/>
      <c r="N107" s="8"/>
      <c r="O107" s="8"/>
      <c r="P107" s="8"/>
      <c r="Q107" s="8"/>
      <c r="R107" s="8"/>
      <c r="S107" s="8"/>
      <c r="T107" s="8"/>
      <c r="U107" s="8"/>
    </row>
    <row r="108" spans="2:21" ht="11.25">
      <c r="B108" s="8"/>
      <c r="C108" s="122"/>
      <c r="D108" s="8"/>
      <c r="E108" s="8"/>
      <c r="F108" s="132" t="s">
        <v>595</v>
      </c>
      <c r="G108" s="265">
        <v>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2:21" ht="11.25">
      <c r="B109" s="122"/>
      <c r="C109" s="8"/>
      <c r="D109" s="8"/>
      <c r="E109" s="8"/>
      <c r="F109" s="133" t="s">
        <v>571</v>
      </c>
      <c r="G109" s="265">
        <v>8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2:21" ht="11.25">
      <c r="B110" s="8"/>
      <c r="C110" s="122"/>
      <c r="D110" s="8"/>
      <c r="E110" s="8"/>
      <c r="F110" s="131" t="s">
        <v>198</v>
      </c>
      <c r="G110" s="93"/>
      <c r="H110" s="8"/>
      <c r="I110" s="8"/>
      <c r="J110" s="8"/>
      <c r="K110" s="8"/>
      <c r="L110" s="122"/>
      <c r="M110" s="8"/>
      <c r="N110" s="8"/>
      <c r="O110" s="8"/>
      <c r="P110" s="8"/>
      <c r="Q110" s="8"/>
      <c r="R110" s="8"/>
      <c r="S110" s="8"/>
      <c r="T110" s="8"/>
      <c r="U110" s="122"/>
    </row>
    <row r="111" spans="2:21" ht="11.25">
      <c r="B111" s="8"/>
      <c r="C111" s="122"/>
      <c r="D111" s="8"/>
      <c r="E111" s="8"/>
      <c r="F111" s="132" t="s">
        <v>596</v>
      </c>
      <c r="G111" s="93">
        <v>1</v>
      </c>
      <c r="H111" s="8"/>
      <c r="I111" s="8"/>
      <c r="J111" s="8"/>
      <c r="K111" s="8"/>
      <c r="L111" s="122"/>
      <c r="M111" s="8"/>
      <c r="N111" s="8"/>
      <c r="O111" s="8"/>
      <c r="P111" s="8"/>
      <c r="Q111" s="8"/>
      <c r="R111" s="8"/>
      <c r="S111" s="8"/>
      <c r="T111" s="8"/>
      <c r="U111" s="8"/>
    </row>
    <row r="112" spans="2:21" ht="11.25">
      <c r="B112" s="122"/>
      <c r="C112" s="8"/>
      <c r="D112" s="8"/>
      <c r="E112" s="8"/>
      <c r="F112" s="133" t="s">
        <v>515</v>
      </c>
      <c r="G112" s="93">
        <v>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2:21" ht="11.25">
      <c r="B113" s="8"/>
      <c r="C113" s="12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22"/>
      <c r="O113" s="8"/>
      <c r="P113" s="8"/>
      <c r="Q113" s="8"/>
      <c r="R113" s="8"/>
      <c r="S113" s="8"/>
      <c r="T113" s="8"/>
      <c r="U113" s="8"/>
    </row>
    <row r="114" spans="2:21" ht="11.25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2:21" ht="11.25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2:21" ht="11.25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2:21" ht="11.25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2:21" ht="11.25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2:21" ht="11.25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2:21" ht="11.25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</sheetData>
  <sheetProtection/>
  <mergeCells count="6">
    <mergeCell ref="D17:D25"/>
    <mergeCell ref="D3:F3"/>
    <mergeCell ref="X3:X7"/>
    <mergeCell ref="X8:X12"/>
    <mergeCell ref="A3:B3"/>
    <mergeCell ref="D4:D1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94"/>
  <sheetViews>
    <sheetView showGridLines="0" zoomScale="85" zoomScaleNormal="85" workbookViewId="0" topLeftCell="A1">
      <selection activeCell="AN52" sqref="AN52:AY52"/>
    </sheetView>
  </sheetViews>
  <sheetFormatPr defaultColWidth="2.16015625" defaultRowHeight="7.5" customHeight="1"/>
  <cols>
    <col min="1" max="1" width="9.33203125" style="2" customWidth="1"/>
    <col min="2" max="79" width="2.16015625" style="2" customWidth="1"/>
    <col min="80" max="80" width="2.33203125" style="2" customWidth="1"/>
    <col min="81" max="85" width="2.16015625" style="2" customWidth="1"/>
    <col min="86" max="86" width="11.5" style="2" customWidth="1"/>
    <col min="87" max="88" width="2.16015625" style="2" customWidth="1"/>
    <col min="89" max="89" width="7.5" style="2" customWidth="1"/>
    <col min="90" max="115" width="2.16015625" style="2" customWidth="1"/>
    <col min="116" max="116" width="2.5" style="2" customWidth="1"/>
    <col min="117" max="16384" width="2.16015625" style="2" customWidth="1"/>
  </cols>
  <sheetData>
    <row r="1" spans="1:107" ht="24">
      <c r="A1" s="571">
        <v>16</v>
      </c>
      <c r="B1" s="1" t="s">
        <v>395</v>
      </c>
      <c r="J1" s="144" t="s">
        <v>396</v>
      </c>
      <c r="BY1" s="2" t="s">
        <v>518</v>
      </c>
      <c r="DC1" s="58"/>
    </row>
    <row r="2" spans="1:116" ht="7.5" customHeight="1" thickBot="1">
      <c r="A2" s="571"/>
      <c r="DC2" s="145"/>
      <c r="DD2" s="145"/>
      <c r="DE2" s="145"/>
      <c r="DF2" s="145"/>
      <c r="DG2" s="145"/>
      <c r="DH2" s="145"/>
      <c r="DI2" s="145"/>
      <c r="DJ2" s="145"/>
      <c r="DK2" s="145"/>
      <c r="DL2" s="145"/>
    </row>
    <row r="3" spans="1:116" ht="13.5" customHeight="1" thickTop="1">
      <c r="A3" s="571"/>
      <c r="BQ3" s="146"/>
      <c r="BR3" s="147" t="s">
        <v>397</v>
      </c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  <c r="DC3" s="915" t="s">
        <v>398</v>
      </c>
      <c r="DD3" s="916"/>
      <c r="DE3" s="916"/>
      <c r="DF3" s="916"/>
      <c r="DG3" s="916"/>
      <c r="DH3" s="916"/>
      <c r="DI3" s="916"/>
      <c r="DJ3" s="916"/>
      <c r="DK3" s="916"/>
      <c r="DL3" s="917"/>
    </row>
    <row r="4" spans="1:116" ht="18" thickBot="1">
      <c r="A4" s="571"/>
      <c r="B4" s="5" t="s">
        <v>399</v>
      </c>
      <c r="K4" s="196" t="s">
        <v>516</v>
      </c>
      <c r="AN4" s="197"/>
      <c r="AO4" s="70"/>
      <c r="AP4" s="70"/>
      <c r="AQ4" s="139"/>
      <c r="AR4" s="140"/>
      <c r="AS4" s="135"/>
      <c r="AT4" s="93" t="s">
        <v>517</v>
      </c>
      <c r="AU4" s="135"/>
      <c r="AV4" s="135"/>
      <c r="AW4" s="135"/>
      <c r="AX4" s="135"/>
      <c r="AY4" s="135"/>
      <c r="AZ4" s="8"/>
      <c r="BA4" s="8"/>
      <c r="BB4" s="8"/>
      <c r="BC4" s="8"/>
      <c r="BD4" s="8"/>
      <c r="BE4" s="8"/>
      <c r="BF4" s="8"/>
      <c r="BQ4" s="150"/>
      <c r="BR4" s="151" t="s">
        <v>400</v>
      </c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  <c r="DC4" s="918"/>
      <c r="DD4" s="451"/>
      <c r="DE4" s="451"/>
      <c r="DF4" s="451"/>
      <c r="DG4" s="451"/>
      <c r="DH4" s="451"/>
      <c r="DI4" s="451"/>
      <c r="DJ4" s="451"/>
      <c r="DK4" s="451"/>
      <c r="DL4" s="919"/>
    </row>
    <row r="5" spans="1:66" ht="18" thickTop="1">
      <c r="A5" s="571"/>
      <c r="B5" s="5"/>
      <c r="AQ5" s="135"/>
      <c r="AR5" s="135"/>
      <c r="AS5" s="135"/>
      <c r="AT5" s="135"/>
      <c r="AU5" s="135"/>
      <c r="AV5" s="135"/>
      <c r="AW5" s="135"/>
      <c r="AX5" s="135"/>
      <c r="AY5" s="135"/>
      <c r="AZ5" s="8"/>
      <c r="BA5" s="8"/>
      <c r="BB5" s="8"/>
      <c r="BC5" s="8"/>
      <c r="BD5" s="8"/>
      <c r="BE5" s="8"/>
      <c r="BF5" s="8"/>
      <c r="BN5"/>
    </row>
    <row r="6" spans="1:78" ht="17.25">
      <c r="A6" s="571"/>
      <c r="B6" s="5" t="s">
        <v>401</v>
      </c>
      <c r="Z6" s="2" t="s">
        <v>402</v>
      </c>
      <c r="BN6"/>
      <c r="BZ6" s="2" t="s">
        <v>403</v>
      </c>
    </row>
    <row r="7" spans="1:117" ht="7.5" customHeight="1">
      <c r="A7" s="571"/>
      <c r="BZ7" s="356" t="s">
        <v>536</v>
      </c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69"/>
    </row>
    <row r="8" ht="7.5" customHeight="1" thickBot="1">
      <c r="A8" s="571"/>
    </row>
    <row r="9" spans="1:117" ht="12" customHeight="1">
      <c r="A9" s="571"/>
      <c r="B9" s="544" t="s">
        <v>404</v>
      </c>
      <c r="C9" s="329"/>
      <c r="D9" s="329"/>
      <c r="E9" s="329"/>
      <c r="F9" s="329"/>
      <c r="G9" s="329"/>
      <c r="H9" s="751"/>
      <c r="I9" s="920" t="s">
        <v>405</v>
      </c>
      <c r="J9" s="921"/>
      <c r="K9" s="921"/>
      <c r="L9" s="921"/>
      <c r="M9" s="921"/>
      <c r="N9" s="922"/>
      <c r="O9" s="926" t="s">
        <v>406</v>
      </c>
      <c r="P9" s="927"/>
      <c r="Q9" s="927"/>
      <c r="R9" s="927"/>
      <c r="S9" s="927"/>
      <c r="T9" s="927"/>
      <c r="U9" s="927"/>
      <c r="V9" s="927"/>
      <c r="W9" s="927"/>
      <c r="X9" s="927"/>
      <c r="Y9" s="927"/>
      <c r="Z9" s="927"/>
      <c r="AA9" s="927"/>
      <c r="AB9" s="927"/>
      <c r="AC9" s="927"/>
      <c r="AD9" s="927"/>
      <c r="AE9" s="927"/>
      <c r="AF9" s="927"/>
      <c r="AG9" s="927"/>
      <c r="AH9" s="927"/>
      <c r="AI9" s="928"/>
      <c r="AJ9" s="929" t="s">
        <v>407</v>
      </c>
      <c r="AK9" s="930"/>
      <c r="AL9" s="930"/>
      <c r="AM9" s="930"/>
      <c r="AN9" s="930"/>
      <c r="AO9" s="930"/>
      <c r="AP9" s="930"/>
      <c r="AQ9" s="930"/>
      <c r="AR9" s="930"/>
      <c r="AS9" s="930"/>
      <c r="AT9" s="930"/>
      <c r="AU9" s="930"/>
      <c r="AV9" s="930"/>
      <c r="AW9" s="930"/>
      <c r="AX9" s="930"/>
      <c r="AY9" s="930"/>
      <c r="AZ9" s="930"/>
      <c r="BA9" s="930"/>
      <c r="BB9" s="930"/>
      <c r="BC9" s="930"/>
      <c r="BD9" s="930"/>
      <c r="BE9" s="930"/>
      <c r="BF9" s="930"/>
      <c r="BG9" s="930"/>
      <c r="BH9" s="930"/>
      <c r="BI9" s="930"/>
      <c r="BJ9" s="930"/>
      <c r="BK9" s="930"/>
      <c r="BL9" s="930"/>
      <c r="BM9" s="930"/>
      <c r="BN9" s="930"/>
      <c r="BO9" s="930"/>
      <c r="BP9" s="930"/>
      <c r="BQ9" s="930"/>
      <c r="BR9" s="930"/>
      <c r="BS9" s="930"/>
      <c r="BT9" s="930"/>
      <c r="BU9" s="930"/>
      <c r="BV9" s="930"/>
      <c r="BW9" s="930"/>
      <c r="BX9" s="930"/>
      <c r="BY9" s="930"/>
      <c r="BZ9" s="930"/>
      <c r="CA9" s="930"/>
      <c r="CB9" s="930"/>
      <c r="CC9" s="930"/>
      <c r="CD9" s="930"/>
      <c r="CE9" s="930"/>
      <c r="CF9" s="930"/>
      <c r="CG9" s="930"/>
      <c r="CH9" s="930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154"/>
      <c r="DH9" s="933" t="s">
        <v>408</v>
      </c>
      <c r="DI9" s="329"/>
      <c r="DJ9" s="329"/>
      <c r="DK9" s="329"/>
      <c r="DL9" s="329"/>
      <c r="DM9" s="330"/>
    </row>
    <row r="10" spans="1:117" ht="7.5" customHeight="1">
      <c r="A10" s="571"/>
      <c r="B10" s="420" t="s">
        <v>409</v>
      </c>
      <c r="C10" s="313"/>
      <c r="D10" s="313"/>
      <c r="E10" s="313"/>
      <c r="F10" s="313"/>
      <c r="G10" s="313"/>
      <c r="H10" s="314"/>
      <c r="I10" s="923"/>
      <c r="J10" s="924"/>
      <c r="K10" s="924"/>
      <c r="L10" s="924"/>
      <c r="M10" s="924"/>
      <c r="N10" s="925"/>
      <c r="O10" s="754" t="s">
        <v>410</v>
      </c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1"/>
      <c r="AB10" s="418" t="s">
        <v>411</v>
      </c>
      <c r="AC10" s="310"/>
      <c r="AD10" s="310"/>
      <c r="AE10" s="310"/>
      <c r="AF10" s="310"/>
      <c r="AG10" s="310"/>
      <c r="AH10" s="310"/>
      <c r="AI10" s="935"/>
      <c r="AJ10" s="931"/>
      <c r="AK10" s="932"/>
      <c r="AL10" s="932"/>
      <c r="AM10" s="932"/>
      <c r="AN10" s="932"/>
      <c r="AO10" s="932"/>
      <c r="AP10" s="932"/>
      <c r="AQ10" s="932"/>
      <c r="AR10" s="932"/>
      <c r="AS10" s="932"/>
      <c r="AT10" s="932"/>
      <c r="AU10" s="932"/>
      <c r="AV10" s="932"/>
      <c r="AW10" s="932"/>
      <c r="AX10" s="932"/>
      <c r="AY10" s="932"/>
      <c r="AZ10" s="932"/>
      <c r="BA10" s="932"/>
      <c r="BB10" s="932"/>
      <c r="BC10" s="932"/>
      <c r="BD10" s="932"/>
      <c r="BE10" s="932"/>
      <c r="BF10" s="932"/>
      <c r="BG10" s="932"/>
      <c r="BH10" s="932"/>
      <c r="BI10" s="932"/>
      <c r="BJ10" s="932"/>
      <c r="BK10" s="932"/>
      <c r="BL10" s="932"/>
      <c r="BM10" s="932"/>
      <c r="BN10" s="932"/>
      <c r="BO10" s="932"/>
      <c r="BP10" s="932"/>
      <c r="BQ10" s="932"/>
      <c r="BR10" s="932"/>
      <c r="BS10" s="932"/>
      <c r="BT10" s="932"/>
      <c r="BU10" s="932"/>
      <c r="BV10" s="932"/>
      <c r="BW10" s="932"/>
      <c r="BX10" s="932"/>
      <c r="BY10" s="932"/>
      <c r="BZ10" s="932"/>
      <c r="CA10" s="932"/>
      <c r="CB10" s="932"/>
      <c r="CC10" s="932"/>
      <c r="CD10" s="932"/>
      <c r="CE10" s="932"/>
      <c r="CF10" s="932"/>
      <c r="CG10" s="932"/>
      <c r="CH10" s="932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19"/>
      <c r="DH10" s="312"/>
      <c r="DI10" s="313"/>
      <c r="DJ10" s="313"/>
      <c r="DK10" s="313"/>
      <c r="DL10" s="313"/>
      <c r="DM10" s="564"/>
    </row>
    <row r="11" spans="1:121" ht="7.5" customHeight="1">
      <c r="A11" s="571"/>
      <c r="B11" s="17"/>
      <c r="C11" s="8"/>
      <c r="H11" s="9"/>
      <c r="I11" s="923"/>
      <c r="J11" s="924"/>
      <c r="K11" s="924"/>
      <c r="L11" s="924"/>
      <c r="M11" s="924"/>
      <c r="N11" s="925"/>
      <c r="O11" s="934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7"/>
      <c r="AB11" s="315"/>
      <c r="AC11" s="316"/>
      <c r="AD11" s="316"/>
      <c r="AE11" s="316"/>
      <c r="AF11" s="316"/>
      <c r="AG11" s="316"/>
      <c r="AH11" s="316"/>
      <c r="AI11" s="936"/>
      <c r="AJ11" s="944" t="s">
        <v>412</v>
      </c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7"/>
      <c r="BA11" s="7"/>
      <c r="BB11" s="7"/>
      <c r="BC11" s="7"/>
      <c r="BD11" s="155"/>
      <c r="BE11" s="7"/>
      <c r="BF11" s="7"/>
      <c r="BG11" s="7"/>
      <c r="BH11" s="7"/>
      <c r="BI11" s="13"/>
      <c r="BJ11" s="937" t="s">
        <v>413</v>
      </c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7"/>
      <c r="BV11" s="7"/>
      <c r="BW11" s="7"/>
      <c r="BX11" s="7"/>
      <c r="BY11" s="7"/>
      <c r="BZ11" s="7"/>
      <c r="CA11" s="7"/>
      <c r="CB11" s="7"/>
      <c r="CC11" s="7"/>
      <c r="CD11" s="156"/>
      <c r="CE11" s="155"/>
      <c r="CF11" s="1081" t="s">
        <v>414</v>
      </c>
      <c r="CG11" s="310"/>
      <c r="CH11" s="311"/>
      <c r="CI11" s="418" t="s">
        <v>415</v>
      </c>
      <c r="CJ11" s="310"/>
      <c r="CK11" s="311"/>
      <c r="CL11" s="937" t="s">
        <v>416</v>
      </c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7"/>
      <c r="CX11" s="7"/>
      <c r="CY11" s="7"/>
      <c r="CZ11" s="7"/>
      <c r="DA11" s="7"/>
      <c r="DB11" s="13"/>
      <c r="DC11" s="418" t="s">
        <v>417</v>
      </c>
      <c r="DD11" s="310"/>
      <c r="DE11" s="310"/>
      <c r="DF11" s="310"/>
      <c r="DG11" s="311"/>
      <c r="DH11" s="312" t="s">
        <v>418</v>
      </c>
      <c r="DI11" s="313"/>
      <c r="DJ11" s="313"/>
      <c r="DK11" s="313"/>
      <c r="DL11" s="313"/>
      <c r="DM11" s="564"/>
      <c r="DQ11"/>
    </row>
    <row r="12" spans="1:121" ht="9" customHeight="1">
      <c r="A12" s="571"/>
      <c r="B12" s="17"/>
      <c r="C12" s="8"/>
      <c r="D12" s="418" t="s">
        <v>419</v>
      </c>
      <c r="E12" s="310"/>
      <c r="F12" s="310"/>
      <c r="G12" s="310"/>
      <c r="H12" s="311"/>
      <c r="I12" s="312" t="s">
        <v>420</v>
      </c>
      <c r="J12" s="313"/>
      <c r="K12" s="313"/>
      <c r="L12" s="313"/>
      <c r="M12" s="313"/>
      <c r="N12" s="941"/>
      <c r="O12" s="754" t="s">
        <v>421</v>
      </c>
      <c r="P12" s="310"/>
      <c r="Q12" s="311"/>
      <c r="R12" s="937" t="s">
        <v>422</v>
      </c>
      <c r="S12" s="400"/>
      <c r="T12" s="400"/>
      <c r="U12" s="400"/>
      <c r="V12" s="400"/>
      <c r="W12" s="7"/>
      <c r="X12" s="7"/>
      <c r="Y12" s="7"/>
      <c r="Z12" s="7"/>
      <c r="AA12" s="13"/>
      <c r="AB12" s="418" t="s">
        <v>423</v>
      </c>
      <c r="AC12" s="310"/>
      <c r="AD12" s="311"/>
      <c r="AE12" s="418" t="s">
        <v>424</v>
      </c>
      <c r="AF12" s="310"/>
      <c r="AG12" s="310"/>
      <c r="AH12" s="310"/>
      <c r="AI12" s="935"/>
      <c r="AJ12" s="945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939" t="s">
        <v>425</v>
      </c>
      <c r="BA12" s="566"/>
      <c r="BB12" s="566"/>
      <c r="BC12" s="566"/>
      <c r="BD12" s="938"/>
      <c r="BE12" s="943" t="s">
        <v>426</v>
      </c>
      <c r="BF12" s="313"/>
      <c r="BG12" s="313"/>
      <c r="BH12" s="313"/>
      <c r="BI12" s="314"/>
      <c r="BJ12" s="401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V12" s="939" t="s">
        <v>93</v>
      </c>
      <c r="BW12" s="566"/>
      <c r="BX12" s="566"/>
      <c r="BY12" s="940"/>
      <c r="BZ12" s="565" t="s">
        <v>427</v>
      </c>
      <c r="CA12" s="566"/>
      <c r="CB12" s="566"/>
      <c r="CC12" s="566"/>
      <c r="CD12" s="566"/>
      <c r="CE12" s="938"/>
      <c r="CF12" s="943" t="s">
        <v>428</v>
      </c>
      <c r="CG12" s="313"/>
      <c r="CH12" s="314"/>
      <c r="CI12" s="199" t="s">
        <v>429</v>
      </c>
      <c r="CJ12" s="135"/>
      <c r="CK12" s="255"/>
      <c r="CL12" s="401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939" t="s">
        <v>430</v>
      </c>
      <c r="CX12" s="566"/>
      <c r="CY12" s="566"/>
      <c r="CZ12" s="566"/>
      <c r="DA12" s="566"/>
      <c r="DB12" s="940"/>
      <c r="DC12" s="312"/>
      <c r="DD12" s="313"/>
      <c r="DE12" s="313"/>
      <c r="DF12" s="313"/>
      <c r="DG12" s="314"/>
      <c r="DL12" s="157"/>
      <c r="DM12" s="10"/>
      <c r="DQ12"/>
    </row>
    <row r="13" spans="1:121" ht="7.5" customHeight="1">
      <c r="A13" s="571"/>
      <c r="B13" s="17"/>
      <c r="C13" s="8"/>
      <c r="D13" s="312" t="s">
        <v>431</v>
      </c>
      <c r="E13" s="313"/>
      <c r="F13" s="313"/>
      <c r="G13" s="313"/>
      <c r="H13" s="314"/>
      <c r="I13" s="946" t="s">
        <v>432</v>
      </c>
      <c r="J13" s="947"/>
      <c r="K13" s="947"/>
      <c r="L13" s="947"/>
      <c r="M13" s="947"/>
      <c r="N13" s="948"/>
      <c r="O13" s="752" t="s">
        <v>359</v>
      </c>
      <c r="P13" s="313"/>
      <c r="Q13" s="314"/>
      <c r="R13" s="401"/>
      <c r="S13" s="402"/>
      <c r="T13" s="402"/>
      <c r="U13" s="402"/>
      <c r="V13" s="402"/>
      <c r="W13" s="939" t="s">
        <v>430</v>
      </c>
      <c r="X13" s="566"/>
      <c r="Y13" s="566"/>
      <c r="Z13" s="566"/>
      <c r="AA13" s="940"/>
      <c r="AB13" s="15" t="s">
        <v>359</v>
      </c>
      <c r="AC13" s="8"/>
      <c r="AD13" s="8"/>
      <c r="AE13" s="312"/>
      <c r="AF13" s="313"/>
      <c r="AG13" s="313"/>
      <c r="AH13" s="313"/>
      <c r="AI13" s="941"/>
      <c r="AJ13" s="8"/>
      <c r="AK13" s="8" t="s">
        <v>433</v>
      </c>
      <c r="AY13" s="8"/>
      <c r="AZ13" s="257" t="s">
        <v>556</v>
      </c>
      <c r="BA13" s="8"/>
      <c r="BB13" s="8"/>
      <c r="BC13" s="8"/>
      <c r="BD13" s="158"/>
      <c r="BE13" s="943" t="s">
        <v>92</v>
      </c>
      <c r="BF13" s="313"/>
      <c r="BG13" s="313"/>
      <c r="BH13" s="313"/>
      <c r="BI13" s="314"/>
      <c r="BJ13" s="8"/>
      <c r="BK13" s="249" t="s">
        <v>535</v>
      </c>
      <c r="BL13" s="8"/>
      <c r="BM13" s="8"/>
      <c r="BN13" s="8"/>
      <c r="BO13" s="8"/>
      <c r="BP13" s="8"/>
      <c r="BQ13" s="8"/>
      <c r="BR13" s="8"/>
      <c r="BS13" s="8"/>
      <c r="BT13" s="8"/>
      <c r="BU13" s="158"/>
      <c r="BV13" s="943"/>
      <c r="BW13" s="313"/>
      <c r="BX13" s="313"/>
      <c r="BY13" s="314"/>
      <c r="BZ13" s="15"/>
      <c r="CA13" s="8"/>
      <c r="CB13" s="8"/>
      <c r="CC13" s="8"/>
      <c r="CD13" s="8"/>
      <c r="CE13" s="158"/>
      <c r="CF13" s="943" t="s">
        <v>359</v>
      </c>
      <c r="CG13" s="313"/>
      <c r="CH13" s="314"/>
      <c r="CI13" s="312" t="s">
        <v>359</v>
      </c>
      <c r="CJ13" s="313"/>
      <c r="CK13" s="314"/>
      <c r="CL13" s="160"/>
      <c r="CM13" s="14"/>
      <c r="CN13" s="14"/>
      <c r="CO13" s="14"/>
      <c r="CP13" s="14"/>
      <c r="CQ13" s="14"/>
      <c r="CR13" s="14"/>
      <c r="CS13" s="8"/>
      <c r="CT13" s="8"/>
      <c r="CU13" s="8"/>
      <c r="CV13" s="8"/>
      <c r="CW13" s="943" t="s">
        <v>434</v>
      </c>
      <c r="CX13" s="313"/>
      <c r="CY13" s="313"/>
      <c r="CZ13" s="313"/>
      <c r="DA13" s="313"/>
      <c r="DB13" s="314"/>
      <c r="DC13" s="312" t="s">
        <v>435</v>
      </c>
      <c r="DD13" s="313"/>
      <c r="DE13" s="313"/>
      <c r="DF13" s="313"/>
      <c r="DG13" s="314"/>
      <c r="DH13" s="161" t="s">
        <v>436</v>
      </c>
      <c r="DI13" s="162"/>
      <c r="DJ13" s="162"/>
      <c r="DK13" s="138"/>
      <c r="DL13" s="313" t="s">
        <v>437</v>
      </c>
      <c r="DM13" s="952"/>
      <c r="DQ13"/>
    </row>
    <row r="14" spans="1:121" ht="9.75" customHeight="1" thickBot="1">
      <c r="A14" s="571"/>
      <c r="B14" s="163"/>
      <c r="C14" s="36"/>
      <c r="D14" s="35"/>
      <c r="E14" s="36"/>
      <c r="F14" s="36"/>
      <c r="G14" s="36"/>
      <c r="H14" s="37"/>
      <c r="I14" s="949"/>
      <c r="J14" s="950"/>
      <c r="K14" s="950"/>
      <c r="L14" s="950"/>
      <c r="M14" s="950"/>
      <c r="N14" s="951"/>
      <c r="O14" s="753" t="s">
        <v>438</v>
      </c>
      <c r="P14" s="374"/>
      <c r="Q14" s="422"/>
      <c r="R14" s="403"/>
      <c r="S14" s="404"/>
      <c r="T14" s="404"/>
      <c r="U14" s="404"/>
      <c r="V14" s="404"/>
      <c r="W14" s="954" t="s">
        <v>434</v>
      </c>
      <c r="X14" s="374"/>
      <c r="Y14" s="374"/>
      <c r="Z14" s="374"/>
      <c r="AA14" s="422"/>
      <c r="AB14" s="35" t="s">
        <v>439</v>
      </c>
      <c r="AC14" s="36"/>
      <c r="AD14" s="36"/>
      <c r="AE14" s="423"/>
      <c r="AF14" s="374"/>
      <c r="AG14" s="374"/>
      <c r="AH14" s="374"/>
      <c r="AI14" s="942"/>
      <c r="AJ14" s="36"/>
      <c r="AK14" s="36" t="s">
        <v>440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258" t="s">
        <v>557</v>
      </c>
      <c r="BA14" s="36"/>
      <c r="BB14" s="36"/>
      <c r="BC14" s="36"/>
      <c r="BD14" s="164"/>
      <c r="BE14" s="954" t="s">
        <v>441</v>
      </c>
      <c r="BF14" s="374"/>
      <c r="BG14" s="374"/>
      <c r="BH14" s="374"/>
      <c r="BI14" s="422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164"/>
      <c r="BV14" s="954" t="s">
        <v>98</v>
      </c>
      <c r="BW14" s="374"/>
      <c r="BX14" s="374"/>
      <c r="BY14" s="422"/>
      <c r="BZ14" s="38"/>
      <c r="CA14" s="39"/>
      <c r="CB14" s="39"/>
      <c r="CC14" s="39"/>
      <c r="CD14" s="36"/>
      <c r="CE14" s="164"/>
      <c r="CF14" s="954" t="s">
        <v>442</v>
      </c>
      <c r="CG14" s="374"/>
      <c r="CH14" s="422"/>
      <c r="CI14" s="423" t="s">
        <v>443</v>
      </c>
      <c r="CJ14" s="374"/>
      <c r="CK14" s="422"/>
      <c r="CL14" s="38"/>
      <c r="CM14" s="39"/>
      <c r="CN14" s="39"/>
      <c r="CO14" s="39"/>
      <c r="CP14" s="39"/>
      <c r="CQ14" s="39"/>
      <c r="CR14" s="39"/>
      <c r="CS14" s="36"/>
      <c r="CT14" s="36"/>
      <c r="CU14" s="36"/>
      <c r="CV14" s="36"/>
      <c r="CW14" s="165"/>
      <c r="CX14" s="36"/>
      <c r="CY14" s="36"/>
      <c r="CZ14" s="36"/>
      <c r="DA14" s="36"/>
      <c r="DB14" s="37"/>
      <c r="DC14" s="35" t="s">
        <v>444</v>
      </c>
      <c r="DD14" s="36"/>
      <c r="DE14" s="36"/>
      <c r="DF14" s="36"/>
      <c r="DG14" s="37"/>
      <c r="DH14" s="35"/>
      <c r="DI14" s="955" t="s">
        <v>445</v>
      </c>
      <c r="DJ14" s="955"/>
      <c r="DK14" s="137"/>
      <c r="DL14" s="451"/>
      <c r="DM14" s="953"/>
      <c r="DQ14"/>
    </row>
    <row r="15" spans="1:121" ht="12" customHeight="1" thickTop="1">
      <c r="A15" s="571"/>
      <c r="B15" s="956" t="s">
        <v>446</v>
      </c>
      <c r="C15" s="573"/>
      <c r="D15" s="7"/>
      <c r="E15" s="7"/>
      <c r="F15" s="7"/>
      <c r="G15" s="7"/>
      <c r="H15" s="13"/>
      <c r="I15" s="1016">
        <f>+R15+(CL15+CL16+CL17)</f>
        <v>0</v>
      </c>
      <c r="J15" s="1017"/>
      <c r="K15" s="1017"/>
      <c r="L15" s="1017"/>
      <c r="M15" s="1017"/>
      <c r="N15" s="1018"/>
      <c r="O15" s="1024">
        <f ca="1">IF(O16="","",INDIRECT(O16))</f>
      </c>
      <c r="P15" s="376"/>
      <c r="Q15" s="1025"/>
      <c r="R15" s="747">
        <f>(IF('利用計画書'!H55=6,IF('利用計画書'!BF55=1,'利用計画書'!Y55,0),0)+IF('利用計画書'!H56=6,IF('利用計画書'!BF56=1,'利用計画書'!Y56,0),0))*1.8</f>
        <v>0</v>
      </c>
      <c r="S15" s="747"/>
      <c r="T15" s="747"/>
      <c r="U15" s="747"/>
      <c r="V15" s="747"/>
      <c r="W15" s="757"/>
      <c r="X15" s="749"/>
      <c r="Y15" s="749"/>
      <c r="Z15" s="749"/>
      <c r="AA15" s="758"/>
      <c r="AB15" s="870"/>
      <c r="AC15" s="871"/>
      <c r="AD15" s="872"/>
      <c r="AE15" s="879"/>
      <c r="AF15" s="880"/>
      <c r="AG15" s="880"/>
      <c r="AH15" s="880"/>
      <c r="AI15" s="881"/>
      <c r="AJ15" s="959" t="s">
        <v>447</v>
      </c>
      <c r="AK15" s="960"/>
      <c r="AL15" s="960"/>
      <c r="AM15" s="961"/>
      <c r="AN15" s="1026"/>
      <c r="AO15" s="1027"/>
      <c r="AP15" s="1027"/>
      <c r="AQ15" s="1027"/>
      <c r="AR15" s="1027"/>
      <c r="AS15" s="1027"/>
      <c r="AT15" s="1027"/>
      <c r="AU15" s="1027"/>
      <c r="AV15" s="1027"/>
      <c r="AW15" s="1027"/>
      <c r="AX15" s="1027"/>
      <c r="AY15" s="1028"/>
      <c r="AZ15" s="962" t="s">
        <v>530</v>
      </c>
      <c r="BA15" s="963"/>
      <c r="BB15" s="963"/>
      <c r="BC15" s="963"/>
      <c r="BD15" s="964"/>
      <c r="BE15" s="204">
        <f ca="1">IF(BF15="","",INDIRECT(BF15))</f>
      </c>
      <c r="BF15" s="1031"/>
      <c r="BG15" s="1031"/>
      <c r="BH15" s="1031"/>
      <c r="BI15" s="1032"/>
      <c r="BJ15" s="1045"/>
      <c r="BK15" s="1031"/>
      <c r="BL15" s="1031"/>
      <c r="BM15" s="1031"/>
      <c r="BN15" s="1031"/>
      <c r="BO15" s="1031"/>
      <c r="BP15" s="1046"/>
      <c r="BQ15" s="1046"/>
      <c r="BR15" s="1046"/>
      <c r="BS15" s="1046"/>
      <c r="BT15" s="1046"/>
      <c r="BU15" s="1047"/>
      <c r="BV15" s="1058">
        <f ca="1">IF(BJ15="","",INDIRECT(BJ15))</f>
      </c>
      <c r="BW15" s="1059"/>
      <c r="BX15" s="1059"/>
      <c r="BY15" s="1060"/>
      <c r="BZ15" s="1084"/>
      <c r="CA15" s="1085"/>
      <c r="CB15" s="1085"/>
      <c r="CC15" s="1086"/>
      <c r="CD15" s="159" t="s">
        <v>448</v>
      </c>
      <c r="CE15" s="158"/>
      <c r="CF15" s="269">
        <f ca="1">IF(CG15="","",INDIRECT(CG15))</f>
      </c>
      <c r="CG15" s="1082"/>
      <c r="CH15" s="1083"/>
      <c r="CI15" s="256"/>
      <c r="CJ15" s="759"/>
      <c r="CK15" s="760"/>
      <c r="CL15" s="1093"/>
      <c r="CM15" s="833"/>
      <c r="CN15" s="833"/>
      <c r="CO15" s="833"/>
      <c r="CP15" s="833"/>
      <c r="CQ15" s="833"/>
      <c r="CR15" s="40"/>
      <c r="CS15" s="8" t="s">
        <v>449</v>
      </c>
      <c r="CT15" s="8"/>
      <c r="CU15" s="8"/>
      <c r="CV15" s="8"/>
      <c r="CW15" s="832"/>
      <c r="CX15" s="833"/>
      <c r="CY15" s="833"/>
      <c r="CZ15" s="833"/>
      <c r="DA15" s="8"/>
      <c r="DB15" s="167" t="s">
        <v>449</v>
      </c>
      <c r="DC15" s="826">
        <f>IF(CL15&gt;0,(IF(CF15&lt;6,CL15,0)),0)+IF(CL16&gt;0,(IF(CF16&lt;6,CL16,0)),0)+IF(CL17&gt;0,(IF(CF17&lt;6,CL17,0)),0)</f>
        <v>0</v>
      </c>
      <c r="DD15" s="827"/>
      <c r="DE15" s="827"/>
      <c r="DF15" s="827"/>
      <c r="DG15" s="828"/>
      <c r="DH15" s="810">
        <f>IF(I15=0,"",ROUND((+R15+DC15)/I15*100,1))</f>
      </c>
      <c r="DI15" s="811"/>
      <c r="DJ15" s="811"/>
      <c r="DK15" s="811"/>
      <c r="DL15" s="811"/>
      <c r="DM15" s="10"/>
      <c r="DQ15"/>
    </row>
    <row r="16" spans="1:121" ht="12" customHeight="1">
      <c r="A16" s="571"/>
      <c r="B16" s="576"/>
      <c r="C16" s="575"/>
      <c r="D16" s="965" t="s">
        <v>450</v>
      </c>
      <c r="E16" s="688"/>
      <c r="F16" s="688"/>
      <c r="G16" s="688"/>
      <c r="H16" s="689"/>
      <c r="I16" s="841"/>
      <c r="J16" s="807"/>
      <c r="K16" s="807"/>
      <c r="L16" s="807"/>
      <c r="M16" s="807"/>
      <c r="N16" s="842"/>
      <c r="O16" s="1019"/>
      <c r="P16" s="1020"/>
      <c r="Q16" s="1021"/>
      <c r="R16" s="747"/>
      <c r="S16" s="747"/>
      <c r="T16" s="747"/>
      <c r="U16" s="747"/>
      <c r="V16" s="747"/>
      <c r="W16" s="757"/>
      <c r="X16" s="749"/>
      <c r="Y16" s="749"/>
      <c r="Z16" s="749"/>
      <c r="AA16" s="758"/>
      <c r="AB16" s="873"/>
      <c r="AC16" s="874"/>
      <c r="AD16" s="875"/>
      <c r="AE16" s="855"/>
      <c r="AF16" s="856"/>
      <c r="AG16" s="856"/>
      <c r="AH16" s="856"/>
      <c r="AI16" s="882"/>
      <c r="AJ16" s="836" t="s">
        <v>451</v>
      </c>
      <c r="AK16" s="837"/>
      <c r="AL16" s="837"/>
      <c r="AM16" s="838"/>
      <c r="AN16" s="966"/>
      <c r="AO16" s="966"/>
      <c r="AP16" s="966"/>
      <c r="AQ16" s="966"/>
      <c r="AR16" s="966"/>
      <c r="AS16" s="966"/>
      <c r="AT16" s="966"/>
      <c r="AU16" s="966"/>
      <c r="AV16" s="966"/>
      <c r="AW16" s="966"/>
      <c r="AX16" s="966"/>
      <c r="AY16" s="967"/>
      <c r="AZ16" s="773" t="s">
        <v>530</v>
      </c>
      <c r="BA16" s="774"/>
      <c r="BB16" s="774"/>
      <c r="BC16" s="774"/>
      <c r="BD16" s="775"/>
      <c r="BE16" s="203">
        <f aca="true" ca="1" t="shared" si="0" ref="BE16:BE74">IF(BF16="","",INDIRECT(BF16))</f>
      </c>
      <c r="BF16" s="1033"/>
      <c r="BG16" s="1033"/>
      <c r="BH16" s="1033"/>
      <c r="BI16" s="1034"/>
      <c r="BJ16" s="1033"/>
      <c r="BK16" s="1033"/>
      <c r="BL16" s="1033"/>
      <c r="BM16" s="1033"/>
      <c r="BN16" s="1033"/>
      <c r="BO16" s="1033"/>
      <c r="BP16" s="1033"/>
      <c r="BQ16" s="1033"/>
      <c r="BR16" s="1033"/>
      <c r="BS16" s="1033"/>
      <c r="BT16" s="1033"/>
      <c r="BU16" s="1048"/>
      <c r="BV16" s="1049">
        <f ca="1">IF(BJ16="","",INDIRECT(BJ16))</f>
      </c>
      <c r="BW16" s="1049"/>
      <c r="BX16" s="1049"/>
      <c r="BY16" s="1050"/>
      <c r="BZ16" s="1069"/>
      <c r="CA16" s="1070"/>
      <c r="CB16" s="1070"/>
      <c r="CC16" s="1070"/>
      <c r="CD16" s="170" t="s">
        <v>448</v>
      </c>
      <c r="CE16" s="169"/>
      <c r="CF16" s="260">
        <f aca="true" ca="1" t="shared" si="1" ref="CF16:CF74">IF(CG16="","",INDIRECT(CG16))</f>
      </c>
      <c r="CG16" s="966"/>
      <c r="CH16" s="966"/>
      <c r="CI16" s="239"/>
      <c r="CJ16" s="240"/>
      <c r="CK16" s="241"/>
      <c r="CL16" s="782"/>
      <c r="CM16" s="783"/>
      <c r="CN16" s="783"/>
      <c r="CO16" s="783"/>
      <c r="CP16" s="783"/>
      <c r="CQ16" s="783"/>
      <c r="CR16" s="168"/>
      <c r="CS16" s="168" t="s">
        <v>449</v>
      </c>
      <c r="CT16" s="168"/>
      <c r="CU16" s="168"/>
      <c r="CV16" s="168"/>
      <c r="CW16" s="831"/>
      <c r="CX16" s="783"/>
      <c r="CY16" s="783"/>
      <c r="CZ16" s="783"/>
      <c r="DA16" s="168"/>
      <c r="DB16" s="171" t="s">
        <v>449</v>
      </c>
      <c r="DC16" s="817"/>
      <c r="DD16" s="818"/>
      <c r="DE16" s="818"/>
      <c r="DF16" s="818"/>
      <c r="DG16" s="819"/>
      <c r="DH16" s="812"/>
      <c r="DI16" s="813"/>
      <c r="DJ16" s="813"/>
      <c r="DK16" s="813"/>
      <c r="DL16" s="813"/>
      <c r="DM16" s="10"/>
      <c r="DQ16"/>
    </row>
    <row r="17" spans="1:121" ht="12" customHeight="1">
      <c r="A17" s="571"/>
      <c r="B17" s="576"/>
      <c r="C17" s="575"/>
      <c r="D17" s="4"/>
      <c r="E17" s="4"/>
      <c r="F17" s="4"/>
      <c r="G17" s="4"/>
      <c r="H17" s="19"/>
      <c r="I17" s="4"/>
      <c r="J17" s="4"/>
      <c r="K17" s="4"/>
      <c r="L17" s="4"/>
      <c r="M17" s="4"/>
      <c r="N17" s="172" t="s">
        <v>449</v>
      </c>
      <c r="O17" s="1022"/>
      <c r="P17" s="552"/>
      <c r="Q17" s="1023"/>
      <c r="R17" s="4"/>
      <c r="S17" s="4"/>
      <c r="T17" s="4"/>
      <c r="U17" s="4"/>
      <c r="V17" s="172" t="s">
        <v>449</v>
      </c>
      <c r="W17" s="173"/>
      <c r="X17" s="4"/>
      <c r="Y17" s="4"/>
      <c r="Z17" s="4"/>
      <c r="AA17" s="174" t="s">
        <v>449</v>
      </c>
      <c r="AB17" s="876"/>
      <c r="AC17" s="877"/>
      <c r="AD17" s="878"/>
      <c r="AE17" s="858"/>
      <c r="AF17" s="859"/>
      <c r="AG17" s="859"/>
      <c r="AH17" s="859"/>
      <c r="AI17" s="883"/>
      <c r="AJ17" s="764" t="s">
        <v>452</v>
      </c>
      <c r="AK17" s="765"/>
      <c r="AL17" s="765"/>
      <c r="AM17" s="766"/>
      <c r="AN17" s="968"/>
      <c r="AO17" s="968"/>
      <c r="AP17" s="968"/>
      <c r="AQ17" s="968"/>
      <c r="AR17" s="968"/>
      <c r="AS17" s="968"/>
      <c r="AT17" s="968"/>
      <c r="AU17" s="968"/>
      <c r="AV17" s="968"/>
      <c r="AW17" s="968"/>
      <c r="AX17" s="968"/>
      <c r="AY17" s="969"/>
      <c r="AZ17" s="767" t="s">
        <v>530</v>
      </c>
      <c r="BA17" s="768"/>
      <c r="BB17" s="768"/>
      <c r="BC17" s="768"/>
      <c r="BD17" s="769"/>
      <c r="BE17" s="202">
        <f ca="1" t="shared" si="0"/>
      </c>
      <c r="BF17" s="1035"/>
      <c r="BG17" s="1035"/>
      <c r="BH17" s="1035"/>
      <c r="BI17" s="1036"/>
      <c r="BJ17" s="1035"/>
      <c r="BK17" s="1035"/>
      <c r="BL17" s="1035"/>
      <c r="BM17" s="1035"/>
      <c r="BN17" s="1035"/>
      <c r="BO17" s="1035"/>
      <c r="BP17" s="1035"/>
      <c r="BQ17" s="1035"/>
      <c r="BR17" s="1035"/>
      <c r="BS17" s="1035"/>
      <c r="BT17" s="1035"/>
      <c r="BU17" s="1051"/>
      <c r="BV17" s="1061">
        <f aca="true" ca="1" t="shared" si="2" ref="BV17:BV74">IF(BJ17="","",INDIRECT(BJ17))</f>
      </c>
      <c r="BW17" s="1061"/>
      <c r="BX17" s="1061"/>
      <c r="BY17" s="1062"/>
      <c r="BZ17" s="1071"/>
      <c r="CA17" s="1072"/>
      <c r="CB17" s="1072"/>
      <c r="CC17" s="1072"/>
      <c r="CD17" s="173" t="s">
        <v>448</v>
      </c>
      <c r="CE17" s="175"/>
      <c r="CF17" s="270">
        <f ca="1" t="shared" si="1"/>
      </c>
      <c r="CG17" s="968"/>
      <c r="CH17" s="968"/>
      <c r="CI17" s="217"/>
      <c r="CJ17" s="212"/>
      <c r="CK17" s="213"/>
      <c r="CL17" s="784"/>
      <c r="CM17" s="785"/>
      <c r="CN17" s="785"/>
      <c r="CO17" s="785"/>
      <c r="CP17" s="785"/>
      <c r="CQ17" s="785"/>
      <c r="CR17" s="4"/>
      <c r="CS17" s="4" t="s">
        <v>449</v>
      </c>
      <c r="CT17" s="4"/>
      <c r="CU17" s="4"/>
      <c r="CV17" s="4"/>
      <c r="CW17" s="829"/>
      <c r="CX17" s="785"/>
      <c r="CY17" s="785"/>
      <c r="CZ17" s="785"/>
      <c r="DA17" s="4"/>
      <c r="DB17" s="174" t="s">
        <v>449</v>
      </c>
      <c r="DC17" s="4"/>
      <c r="DD17" s="4"/>
      <c r="DE17" s="4"/>
      <c r="DF17" s="4"/>
      <c r="DG17" s="174" t="s">
        <v>449</v>
      </c>
      <c r="DH17" s="4"/>
      <c r="DI17" s="4"/>
      <c r="DJ17" s="4"/>
      <c r="DK17" s="4"/>
      <c r="DL17" s="4"/>
      <c r="DM17" s="51" t="s">
        <v>105</v>
      </c>
      <c r="DQ17"/>
    </row>
    <row r="18" spans="1:121" ht="12" customHeight="1">
      <c r="A18" s="571"/>
      <c r="B18" s="576"/>
      <c r="C18" s="575"/>
      <c r="D18" s="849" t="s">
        <v>453</v>
      </c>
      <c r="E18" s="850"/>
      <c r="F18" s="850"/>
      <c r="G18" s="850"/>
      <c r="H18" s="851"/>
      <c r="I18" s="839">
        <f>+R18+AE18+(CL18+CL19+CL20)</f>
        <v>0</v>
      </c>
      <c r="J18" s="806"/>
      <c r="K18" s="806"/>
      <c r="L18" s="806"/>
      <c r="M18" s="806"/>
      <c r="N18" s="840"/>
      <c r="O18" s="754">
        <f ca="1">IF(O19="","",INDIRECT(O19))</f>
      </c>
      <c r="P18" s="310"/>
      <c r="Q18" s="311"/>
      <c r="R18" s="749"/>
      <c r="S18" s="749"/>
      <c r="T18" s="749"/>
      <c r="U18" s="749"/>
      <c r="V18" s="749"/>
      <c r="W18" s="757"/>
      <c r="X18" s="749"/>
      <c r="Y18" s="749"/>
      <c r="Z18" s="749"/>
      <c r="AA18" s="758"/>
      <c r="AB18" s="418">
        <f ca="1">IF(AB19="","",INDIRECT(AB19))</f>
      </c>
      <c r="AC18" s="310"/>
      <c r="AD18" s="311"/>
      <c r="AE18" s="884"/>
      <c r="AF18" s="868"/>
      <c r="AG18" s="868"/>
      <c r="AH18" s="868"/>
      <c r="AI18" s="885"/>
      <c r="AJ18" s="834" t="s">
        <v>447</v>
      </c>
      <c r="AK18" s="569"/>
      <c r="AL18" s="569"/>
      <c r="AM18" s="835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707"/>
      <c r="AZ18" s="770" t="s">
        <v>530</v>
      </c>
      <c r="BA18" s="771"/>
      <c r="BB18" s="771"/>
      <c r="BC18" s="771"/>
      <c r="BD18" s="772"/>
      <c r="BE18" s="204">
        <f ca="1" t="shared" si="0"/>
      </c>
      <c r="BF18" s="1037"/>
      <c r="BG18" s="1037"/>
      <c r="BH18" s="1037"/>
      <c r="BI18" s="1038"/>
      <c r="BJ18" s="1037"/>
      <c r="BK18" s="1037"/>
      <c r="BL18" s="1037"/>
      <c r="BM18" s="1037"/>
      <c r="BN18" s="1037"/>
      <c r="BO18" s="1037"/>
      <c r="BP18" s="1052"/>
      <c r="BQ18" s="1052"/>
      <c r="BR18" s="1052"/>
      <c r="BS18" s="1052"/>
      <c r="BT18" s="1052"/>
      <c r="BU18" s="1053"/>
      <c r="BV18" s="1063">
        <f ca="1" t="shared" si="2"/>
      </c>
      <c r="BW18" s="1063"/>
      <c r="BX18" s="1063"/>
      <c r="BY18" s="1064"/>
      <c r="BZ18" s="1073"/>
      <c r="CA18" s="1074"/>
      <c r="CB18" s="1074"/>
      <c r="CC18" s="1074"/>
      <c r="CD18" s="159" t="s">
        <v>448</v>
      </c>
      <c r="CE18" s="158"/>
      <c r="CF18" s="267">
        <f ca="1" t="shared" si="1"/>
      </c>
      <c r="CG18" s="1020"/>
      <c r="CH18" s="1020"/>
      <c r="CI18" s="209"/>
      <c r="CJ18" s="206"/>
      <c r="CK18" s="207"/>
      <c r="CL18" s="786"/>
      <c r="CM18" s="787"/>
      <c r="CN18" s="787"/>
      <c r="CO18" s="787"/>
      <c r="CP18" s="787"/>
      <c r="CQ18" s="787"/>
      <c r="CR18" s="156"/>
      <c r="CS18" s="156" t="s">
        <v>449</v>
      </c>
      <c r="CT18" s="156"/>
      <c r="CU18" s="156"/>
      <c r="CV18" s="155"/>
      <c r="CW18" s="223"/>
      <c r="CX18" s="220"/>
      <c r="CY18" s="220"/>
      <c r="CZ18" s="220"/>
      <c r="DA18" s="220"/>
      <c r="DB18" s="221"/>
      <c r="DC18" s="814">
        <f>IF(CL18&gt;0,(IF(CF18&lt;6,CL18,0)),0)+IF(CL19&gt;0,(IF(CF19&lt;6,CL19,0)),0)+IF(CL20&gt;0,(IF(CF20&lt;6,CL20,0)),0)</f>
        <v>0</v>
      </c>
      <c r="DD18" s="815"/>
      <c r="DE18" s="815"/>
      <c r="DF18" s="815"/>
      <c r="DG18" s="816"/>
      <c r="DH18" s="813">
        <f>IF(I18=0,"",ROUND((+R18+AE18+DC18)/I18*100,1))</f>
      </c>
      <c r="DI18" s="813"/>
      <c r="DJ18" s="813"/>
      <c r="DK18" s="813"/>
      <c r="DL18" s="813"/>
      <c r="DM18" s="10"/>
      <c r="DQ18"/>
    </row>
    <row r="19" spans="1:121" ht="12" customHeight="1">
      <c r="A19" s="571"/>
      <c r="B19" s="576"/>
      <c r="C19" s="575"/>
      <c r="D19" s="896" t="s">
        <v>454</v>
      </c>
      <c r="E19" s="897"/>
      <c r="F19" s="897"/>
      <c r="G19" s="897"/>
      <c r="H19" s="898"/>
      <c r="I19" s="841"/>
      <c r="J19" s="807"/>
      <c r="K19" s="807"/>
      <c r="L19" s="807"/>
      <c r="M19" s="807"/>
      <c r="N19" s="842"/>
      <c r="O19" s="755"/>
      <c r="P19" s="413"/>
      <c r="Q19" s="414"/>
      <c r="R19" s="749"/>
      <c r="S19" s="749"/>
      <c r="T19" s="749"/>
      <c r="U19" s="749"/>
      <c r="V19" s="749"/>
      <c r="W19" s="757"/>
      <c r="X19" s="749"/>
      <c r="Y19" s="749"/>
      <c r="Z19" s="749"/>
      <c r="AA19" s="758"/>
      <c r="AB19" s="907"/>
      <c r="AC19" s="908"/>
      <c r="AD19" s="909"/>
      <c r="AE19" s="886"/>
      <c r="AF19" s="749"/>
      <c r="AG19" s="749"/>
      <c r="AH19" s="749"/>
      <c r="AI19" s="887"/>
      <c r="AJ19" s="836" t="s">
        <v>451</v>
      </c>
      <c r="AK19" s="837"/>
      <c r="AL19" s="837"/>
      <c r="AM19" s="838"/>
      <c r="AN19" s="966"/>
      <c r="AO19" s="966"/>
      <c r="AP19" s="966"/>
      <c r="AQ19" s="966"/>
      <c r="AR19" s="966"/>
      <c r="AS19" s="966"/>
      <c r="AT19" s="966"/>
      <c r="AU19" s="966"/>
      <c r="AV19" s="966"/>
      <c r="AW19" s="966"/>
      <c r="AX19" s="966"/>
      <c r="AY19" s="967"/>
      <c r="AZ19" s="773" t="s">
        <v>530</v>
      </c>
      <c r="BA19" s="774"/>
      <c r="BB19" s="774"/>
      <c r="BC19" s="774"/>
      <c r="BD19" s="775"/>
      <c r="BE19" s="203">
        <f ca="1" t="shared" si="0"/>
      </c>
      <c r="BF19" s="1033"/>
      <c r="BG19" s="1033"/>
      <c r="BH19" s="1033"/>
      <c r="BI19" s="1034"/>
      <c r="BJ19" s="1033"/>
      <c r="BK19" s="1033"/>
      <c r="BL19" s="1033"/>
      <c r="BM19" s="1033"/>
      <c r="BN19" s="1033"/>
      <c r="BO19" s="1033"/>
      <c r="BP19" s="1033"/>
      <c r="BQ19" s="1033"/>
      <c r="BR19" s="1033"/>
      <c r="BS19" s="1033"/>
      <c r="BT19" s="1033"/>
      <c r="BU19" s="1048"/>
      <c r="BV19" s="1049">
        <f ca="1" t="shared" si="2"/>
      </c>
      <c r="BW19" s="1049"/>
      <c r="BX19" s="1049"/>
      <c r="BY19" s="1050"/>
      <c r="BZ19" s="1069"/>
      <c r="CA19" s="1070"/>
      <c r="CB19" s="1070"/>
      <c r="CC19" s="1070"/>
      <c r="CD19" s="170" t="s">
        <v>448</v>
      </c>
      <c r="CE19" s="169"/>
      <c r="CF19" s="260">
        <f ca="1" t="shared" si="1"/>
      </c>
      <c r="CG19" s="966"/>
      <c r="CH19" s="966"/>
      <c r="CI19" s="239"/>
      <c r="CJ19" s="240"/>
      <c r="CK19" s="241"/>
      <c r="CL19" s="782"/>
      <c r="CM19" s="783"/>
      <c r="CN19" s="783"/>
      <c r="CO19" s="783"/>
      <c r="CP19" s="783"/>
      <c r="CQ19" s="783"/>
      <c r="CR19" s="168"/>
      <c r="CS19" s="168" t="s">
        <v>449</v>
      </c>
      <c r="CT19" s="168"/>
      <c r="CU19" s="168"/>
      <c r="CV19" s="169"/>
      <c r="CW19" s="208"/>
      <c r="CX19" s="206"/>
      <c r="CY19" s="206"/>
      <c r="CZ19" s="206"/>
      <c r="DA19" s="206"/>
      <c r="DB19" s="207"/>
      <c r="DC19" s="817"/>
      <c r="DD19" s="818"/>
      <c r="DE19" s="818"/>
      <c r="DF19" s="818"/>
      <c r="DG19" s="819"/>
      <c r="DH19" s="813"/>
      <c r="DI19" s="813"/>
      <c r="DJ19" s="813"/>
      <c r="DK19" s="813"/>
      <c r="DL19" s="813"/>
      <c r="DM19" s="10"/>
      <c r="DQ19"/>
    </row>
    <row r="20" spans="1:121" ht="12" customHeight="1">
      <c r="A20" s="571"/>
      <c r="B20" s="576"/>
      <c r="C20" s="575"/>
      <c r="D20" s="899"/>
      <c r="E20" s="900"/>
      <c r="F20" s="900"/>
      <c r="G20" s="900"/>
      <c r="H20" s="901"/>
      <c r="I20" s="4"/>
      <c r="J20" s="4"/>
      <c r="K20" s="4"/>
      <c r="L20" s="4"/>
      <c r="M20" s="4"/>
      <c r="N20" s="172" t="s">
        <v>449</v>
      </c>
      <c r="O20" s="756"/>
      <c r="P20" s="416"/>
      <c r="Q20" s="417"/>
      <c r="R20" s="4"/>
      <c r="S20" s="4"/>
      <c r="T20" s="4"/>
      <c r="U20" s="4"/>
      <c r="V20" s="172" t="s">
        <v>449</v>
      </c>
      <c r="W20" s="173"/>
      <c r="X20" s="4"/>
      <c r="Y20" s="4"/>
      <c r="Z20" s="4"/>
      <c r="AA20" s="174" t="s">
        <v>449</v>
      </c>
      <c r="AB20" s="910"/>
      <c r="AC20" s="911"/>
      <c r="AD20" s="912"/>
      <c r="AE20" s="28"/>
      <c r="AF20" s="4"/>
      <c r="AG20" s="4"/>
      <c r="AH20" s="4"/>
      <c r="AI20" s="177" t="s">
        <v>449</v>
      </c>
      <c r="AJ20" s="764" t="s">
        <v>452</v>
      </c>
      <c r="AK20" s="765"/>
      <c r="AL20" s="765"/>
      <c r="AM20" s="766"/>
      <c r="AN20" s="968"/>
      <c r="AO20" s="968"/>
      <c r="AP20" s="968"/>
      <c r="AQ20" s="968"/>
      <c r="AR20" s="968"/>
      <c r="AS20" s="968"/>
      <c r="AT20" s="968"/>
      <c r="AU20" s="968"/>
      <c r="AV20" s="968"/>
      <c r="AW20" s="968"/>
      <c r="AX20" s="968"/>
      <c r="AY20" s="969"/>
      <c r="AZ20" s="767" t="s">
        <v>530</v>
      </c>
      <c r="BA20" s="768"/>
      <c r="BB20" s="768"/>
      <c r="BC20" s="768"/>
      <c r="BD20" s="769"/>
      <c r="BE20" s="202">
        <f ca="1" t="shared" si="0"/>
      </c>
      <c r="BF20" s="1035"/>
      <c r="BG20" s="1035"/>
      <c r="BH20" s="1035"/>
      <c r="BI20" s="1036"/>
      <c r="BJ20" s="1035"/>
      <c r="BK20" s="1035"/>
      <c r="BL20" s="1035"/>
      <c r="BM20" s="1035"/>
      <c r="BN20" s="1035"/>
      <c r="BO20" s="1035"/>
      <c r="BP20" s="1035"/>
      <c r="BQ20" s="1035"/>
      <c r="BR20" s="1035"/>
      <c r="BS20" s="1035"/>
      <c r="BT20" s="1035"/>
      <c r="BU20" s="1051"/>
      <c r="BV20" s="1061">
        <f ca="1" t="shared" si="2"/>
      </c>
      <c r="BW20" s="1061"/>
      <c r="BX20" s="1061"/>
      <c r="BY20" s="1062"/>
      <c r="BZ20" s="1071"/>
      <c r="CA20" s="1072"/>
      <c r="CB20" s="1072"/>
      <c r="CC20" s="1072"/>
      <c r="CD20" s="173" t="s">
        <v>448</v>
      </c>
      <c r="CE20" s="175"/>
      <c r="CF20" s="270">
        <f ca="1" t="shared" si="1"/>
      </c>
      <c r="CG20" s="968"/>
      <c r="CH20" s="968"/>
      <c r="CI20" s="217"/>
      <c r="CJ20" s="212"/>
      <c r="CK20" s="213"/>
      <c r="CL20" s="784"/>
      <c r="CM20" s="785"/>
      <c r="CN20" s="785"/>
      <c r="CO20" s="785"/>
      <c r="CP20" s="785"/>
      <c r="CQ20" s="785"/>
      <c r="CR20" s="4"/>
      <c r="CS20" s="4" t="s">
        <v>449</v>
      </c>
      <c r="CT20" s="4"/>
      <c r="CU20" s="4"/>
      <c r="CV20" s="4"/>
      <c r="CW20" s="215"/>
      <c r="CX20" s="212"/>
      <c r="CY20" s="212"/>
      <c r="CZ20" s="212"/>
      <c r="DA20" s="212"/>
      <c r="DB20" s="213"/>
      <c r="DC20" s="4"/>
      <c r="DD20" s="4"/>
      <c r="DE20" s="4"/>
      <c r="DF20" s="4"/>
      <c r="DG20" s="174" t="s">
        <v>449</v>
      </c>
      <c r="DH20" s="4"/>
      <c r="DI20" s="4"/>
      <c r="DJ20" s="4"/>
      <c r="DK20" s="4"/>
      <c r="DL20" s="4"/>
      <c r="DM20" s="51" t="s">
        <v>105</v>
      </c>
      <c r="DQ20"/>
    </row>
    <row r="21" spans="1:121" ht="12" customHeight="1">
      <c r="A21" s="571"/>
      <c r="B21" s="576"/>
      <c r="C21" s="575"/>
      <c r="D21" s="894" t="s">
        <v>455</v>
      </c>
      <c r="E21" s="894"/>
      <c r="F21" s="894"/>
      <c r="G21" s="894"/>
      <c r="H21" s="895"/>
      <c r="I21" s="839">
        <f>+R21+(CL21+CL22+CL23)</f>
        <v>0</v>
      </c>
      <c r="J21" s="806"/>
      <c r="K21" s="806"/>
      <c r="L21" s="806"/>
      <c r="M21" s="806"/>
      <c r="N21" s="840"/>
      <c r="O21" s="754"/>
      <c r="P21" s="310"/>
      <c r="Q21" s="311"/>
      <c r="R21" s="743">
        <f>IF('利用計画書'!H47&gt;0,IF('利用計画書'!BF47=1,'利用計画書'!Y47,0),0)+IF('利用計画書'!H48&gt;0,IF('利用計画書'!BF48=1,'利用計画書'!Y48,0),0)+IF('利用計画書'!H49&gt;0,IF('利用計画書'!BF49=1,'利用計画書'!Y49,0),0)</f>
        <v>0</v>
      </c>
      <c r="S21" s="744"/>
      <c r="T21" s="744"/>
      <c r="U21" s="744"/>
      <c r="V21" s="745"/>
      <c r="W21" s="757"/>
      <c r="X21" s="749"/>
      <c r="Y21" s="749"/>
      <c r="Z21" s="749"/>
      <c r="AA21" s="758"/>
      <c r="AB21" s="874"/>
      <c r="AC21" s="874"/>
      <c r="AD21" s="874"/>
      <c r="AE21" s="855"/>
      <c r="AF21" s="856"/>
      <c r="AG21" s="856"/>
      <c r="AH21" s="856"/>
      <c r="AI21" s="882"/>
      <c r="AJ21" s="834" t="s">
        <v>447</v>
      </c>
      <c r="AK21" s="569"/>
      <c r="AL21" s="569"/>
      <c r="AM21" s="835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707"/>
      <c r="AZ21" s="770" t="s">
        <v>530</v>
      </c>
      <c r="BA21" s="771"/>
      <c r="BB21" s="771"/>
      <c r="BC21" s="771"/>
      <c r="BD21" s="772"/>
      <c r="BE21" s="204">
        <f ca="1" t="shared" si="0"/>
      </c>
      <c r="BF21" s="1037"/>
      <c r="BG21" s="1037"/>
      <c r="BH21" s="1037"/>
      <c r="BI21" s="1038"/>
      <c r="BJ21" s="1037"/>
      <c r="BK21" s="1037"/>
      <c r="BL21" s="1037"/>
      <c r="BM21" s="1037"/>
      <c r="BN21" s="1037"/>
      <c r="BO21" s="1037"/>
      <c r="BP21" s="1052"/>
      <c r="BQ21" s="1052"/>
      <c r="BR21" s="1052"/>
      <c r="BS21" s="1052"/>
      <c r="BT21" s="1052"/>
      <c r="BU21" s="1053"/>
      <c r="BV21" s="1063">
        <f ca="1" t="shared" si="2"/>
      </c>
      <c r="BW21" s="1063"/>
      <c r="BX21" s="1063"/>
      <c r="BY21" s="1064"/>
      <c r="BZ21" s="1073"/>
      <c r="CA21" s="1074"/>
      <c r="CB21" s="1074"/>
      <c r="CC21" s="1074"/>
      <c r="CD21" s="159" t="s">
        <v>448</v>
      </c>
      <c r="CE21" s="158"/>
      <c r="CF21" s="267">
        <f ca="1" t="shared" si="1"/>
      </c>
      <c r="CG21" s="1020"/>
      <c r="CH21" s="1020"/>
      <c r="CI21" s="209"/>
      <c r="CJ21" s="206"/>
      <c r="CK21" s="207"/>
      <c r="CL21" s="786"/>
      <c r="CM21" s="787"/>
      <c r="CN21" s="787"/>
      <c r="CO21" s="787"/>
      <c r="CP21" s="787"/>
      <c r="CQ21" s="787"/>
      <c r="CR21" s="8"/>
      <c r="CS21" s="8" t="s">
        <v>449</v>
      </c>
      <c r="CT21" s="8"/>
      <c r="CU21" s="8"/>
      <c r="CV21" s="8"/>
      <c r="CW21" s="830"/>
      <c r="CX21" s="787"/>
      <c r="CY21" s="787"/>
      <c r="CZ21" s="787"/>
      <c r="DA21" s="8"/>
      <c r="DB21" s="167" t="s">
        <v>449</v>
      </c>
      <c r="DC21" s="814">
        <f>IF(CL21&gt;0,(IF(CF21&lt;6,CL21,0)),0)+IF(CL22&gt;0,(IF(CF22&lt;6,CL22,0)),0)+IF(CL23&gt;0,(IF(CF23&lt;6,CL23,0)),0)</f>
        <v>0</v>
      </c>
      <c r="DD21" s="815"/>
      <c r="DE21" s="815"/>
      <c r="DF21" s="815"/>
      <c r="DG21" s="816"/>
      <c r="DH21" s="807">
        <f>IF(I21=0,"",ROUND((+R21+DC21)/I21*100,1))</f>
      </c>
      <c r="DI21" s="807"/>
      <c r="DJ21" s="807"/>
      <c r="DK21" s="807"/>
      <c r="DL21" s="807"/>
      <c r="DM21" s="10"/>
      <c r="DQ21"/>
    </row>
    <row r="22" spans="1:117" ht="12" customHeight="1">
      <c r="A22" s="571"/>
      <c r="B22" s="576"/>
      <c r="C22" s="575"/>
      <c r="D22" s="897"/>
      <c r="E22" s="897"/>
      <c r="F22" s="897"/>
      <c r="G22" s="897"/>
      <c r="H22" s="898"/>
      <c r="I22" s="841"/>
      <c r="J22" s="807"/>
      <c r="K22" s="807"/>
      <c r="L22" s="807"/>
      <c r="M22" s="807"/>
      <c r="N22" s="842"/>
      <c r="O22" s="755"/>
      <c r="P22" s="413"/>
      <c r="Q22" s="414"/>
      <c r="R22" s="746"/>
      <c r="S22" s="747"/>
      <c r="T22" s="747"/>
      <c r="U22" s="747"/>
      <c r="V22" s="748"/>
      <c r="W22" s="757"/>
      <c r="X22" s="749"/>
      <c r="Y22" s="749"/>
      <c r="Z22" s="749"/>
      <c r="AA22" s="758"/>
      <c r="AB22" s="874"/>
      <c r="AC22" s="874"/>
      <c r="AD22" s="874"/>
      <c r="AE22" s="855"/>
      <c r="AF22" s="856"/>
      <c r="AG22" s="856"/>
      <c r="AH22" s="856"/>
      <c r="AI22" s="882"/>
      <c r="AJ22" s="836" t="s">
        <v>451</v>
      </c>
      <c r="AK22" s="837"/>
      <c r="AL22" s="837"/>
      <c r="AM22" s="838"/>
      <c r="AN22" s="966"/>
      <c r="AO22" s="966"/>
      <c r="AP22" s="966"/>
      <c r="AQ22" s="966"/>
      <c r="AR22" s="966"/>
      <c r="AS22" s="966"/>
      <c r="AT22" s="966"/>
      <c r="AU22" s="966"/>
      <c r="AV22" s="966"/>
      <c r="AW22" s="966"/>
      <c r="AX22" s="966"/>
      <c r="AY22" s="967"/>
      <c r="AZ22" s="773" t="s">
        <v>530</v>
      </c>
      <c r="BA22" s="774"/>
      <c r="BB22" s="774"/>
      <c r="BC22" s="774"/>
      <c r="BD22" s="775"/>
      <c r="BE22" s="203">
        <f ca="1" t="shared" si="0"/>
      </c>
      <c r="BF22" s="1033"/>
      <c r="BG22" s="1033"/>
      <c r="BH22" s="1033"/>
      <c r="BI22" s="1034"/>
      <c r="BJ22" s="1033"/>
      <c r="BK22" s="1033"/>
      <c r="BL22" s="1033"/>
      <c r="BM22" s="1033"/>
      <c r="BN22" s="1033"/>
      <c r="BO22" s="1033"/>
      <c r="BP22" s="1033"/>
      <c r="BQ22" s="1033"/>
      <c r="BR22" s="1033"/>
      <c r="BS22" s="1033"/>
      <c r="BT22" s="1033"/>
      <c r="BU22" s="1048"/>
      <c r="BV22" s="1049">
        <f ca="1" t="shared" si="2"/>
      </c>
      <c r="BW22" s="1049"/>
      <c r="BX22" s="1049"/>
      <c r="BY22" s="1050"/>
      <c r="BZ22" s="1069"/>
      <c r="CA22" s="1070"/>
      <c r="CB22" s="1070"/>
      <c r="CC22" s="1070"/>
      <c r="CD22" s="170" t="s">
        <v>448</v>
      </c>
      <c r="CE22" s="169"/>
      <c r="CF22" s="260">
        <f ca="1" t="shared" si="1"/>
      </c>
      <c r="CG22" s="966"/>
      <c r="CH22" s="966"/>
      <c r="CI22" s="239"/>
      <c r="CJ22" s="240"/>
      <c r="CK22" s="241"/>
      <c r="CL22" s="782"/>
      <c r="CM22" s="783"/>
      <c r="CN22" s="783"/>
      <c r="CO22" s="783"/>
      <c r="CP22" s="783"/>
      <c r="CQ22" s="783"/>
      <c r="CR22" s="168"/>
      <c r="CS22" s="168" t="s">
        <v>449</v>
      </c>
      <c r="CT22" s="168"/>
      <c r="CU22" s="168"/>
      <c r="CV22" s="168"/>
      <c r="CW22" s="831"/>
      <c r="CX22" s="783"/>
      <c r="CY22" s="783"/>
      <c r="CZ22" s="783"/>
      <c r="DA22" s="168"/>
      <c r="DB22" s="171" t="s">
        <v>449</v>
      </c>
      <c r="DC22" s="817"/>
      <c r="DD22" s="818"/>
      <c r="DE22" s="818"/>
      <c r="DF22" s="818"/>
      <c r="DG22" s="819"/>
      <c r="DH22" s="807"/>
      <c r="DI22" s="807"/>
      <c r="DJ22" s="807"/>
      <c r="DK22" s="807"/>
      <c r="DL22" s="807"/>
      <c r="DM22" s="10"/>
    </row>
    <row r="23" spans="1:117" ht="12" customHeight="1">
      <c r="A23" s="571"/>
      <c r="B23" s="957"/>
      <c r="C23" s="958"/>
      <c r="D23" s="900"/>
      <c r="E23" s="900"/>
      <c r="F23" s="900"/>
      <c r="G23" s="900"/>
      <c r="H23" s="901"/>
      <c r="I23" s="4"/>
      <c r="J23" s="4"/>
      <c r="K23" s="4"/>
      <c r="L23" s="4"/>
      <c r="M23" s="4"/>
      <c r="N23" s="172" t="s">
        <v>449</v>
      </c>
      <c r="O23" s="756"/>
      <c r="P23" s="416"/>
      <c r="Q23" s="417"/>
      <c r="R23" s="4"/>
      <c r="S23" s="4"/>
      <c r="T23" s="4"/>
      <c r="U23" s="4"/>
      <c r="V23" s="172" t="s">
        <v>449</v>
      </c>
      <c r="W23" s="173"/>
      <c r="X23" s="4"/>
      <c r="Y23" s="4"/>
      <c r="Z23" s="4"/>
      <c r="AA23" s="174" t="s">
        <v>449</v>
      </c>
      <c r="AB23" s="877"/>
      <c r="AC23" s="877"/>
      <c r="AD23" s="877"/>
      <c r="AE23" s="858"/>
      <c r="AF23" s="859"/>
      <c r="AG23" s="859"/>
      <c r="AH23" s="859"/>
      <c r="AI23" s="883"/>
      <c r="AJ23" s="764" t="s">
        <v>452</v>
      </c>
      <c r="AK23" s="765"/>
      <c r="AL23" s="765"/>
      <c r="AM23" s="766"/>
      <c r="AN23" s="968"/>
      <c r="AO23" s="968"/>
      <c r="AP23" s="968"/>
      <c r="AQ23" s="968"/>
      <c r="AR23" s="968"/>
      <c r="AS23" s="968"/>
      <c r="AT23" s="968"/>
      <c r="AU23" s="968"/>
      <c r="AV23" s="968"/>
      <c r="AW23" s="968"/>
      <c r="AX23" s="968"/>
      <c r="AY23" s="969"/>
      <c r="AZ23" s="767" t="s">
        <v>530</v>
      </c>
      <c r="BA23" s="768"/>
      <c r="BB23" s="768"/>
      <c r="BC23" s="768"/>
      <c r="BD23" s="769"/>
      <c r="BE23" s="202">
        <f ca="1" t="shared" si="0"/>
      </c>
      <c r="BF23" s="1035"/>
      <c r="BG23" s="1035"/>
      <c r="BH23" s="1035"/>
      <c r="BI23" s="1036"/>
      <c r="BJ23" s="1035"/>
      <c r="BK23" s="1035"/>
      <c r="BL23" s="1035"/>
      <c r="BM23" s="1035"/>
      <c r="BN23" s="1035"/>
      <c r="BO23" s="1035"/>
      <c r="BP23" s="1035"/>
      <c r="BQ23" s="1035"/>
      <c r="BR23" s="1035"/>
      <c r="BS23" s="1035"/>
      <c r="BT23" s="1035"/>
      <c r="BU23" s="1051"/>
      <c r="BV23" s="1061">
        <f ca="1" t="shared" si="2"/>
      </c>
      <c r="BW23" s="1061"/>
      <c r="BX23" s="1061"/>
      <c r="BY23" s="1062"/>
      <c r="BZ23" s="1071"/>
      <c r="CA23" s="1072"/>
      <c r="CB23" s="1072"/>
      <c r="CC23" s="1072"/>
      <c r="CD23" s="173" t="s">
        <v>448</v>
      </c>
      <c r="CE23" s="175"/>
      <c r="CF23" s="270">
        <f ca="1" t="shared" si="1"/>
      </c>
      <c r="CG23" s="968"/>
      <c r="CH23" s="968"/>
      <c r="CI23" s="217"/>
      <c r="CJ23" s="212"/>
      <c r="CK23" s="213"/>
      <c r="CL23" s="784"/>
      <c r="CM23" s="785"/>
      <c r="CN23" s="785"/>
      <c r="CO23" s="785"/>
      <c r="CP23" s="785"/>
      <c r="CQ23" s="785"/>
      <c r="CR23" s="4"/>
      <c r="CS23" s="4" t="s">
        <v>449</v>
      </c>
      <c r="CT23" s="4"/>
      <c r="CU23" s="4"/>
      <c r="CV23" s="4"/>
      <c r="CW23" s="829"/>
      <c r="CX23" s="785"/>
      <c r="CY23" s="785"/>
      <c r="CZ23" s="785"/>
      <c r="DA23" s="4"/>
      <c r="DB23" s="174" t="s">
        <v>449</v>
      </c>
      <c r="DC23" s="4"/>
      <c r="DD23" s="4"/>
      <c r="DE23" s="4"/>
      <c r="DF23" s="4"/>
      <c r="DG23" s="174" t="s">
        <v>449</v>
      </c>
      <c r="DH23" s="4"/>
      <c r="DI23" s="4"/>
      <c r="DJ23" s="4"/>
      <c r="DK23" s="4"/>
      <c r="DL23" s="4"/>
      <c r="DM23" s="51" t="s">
        <v>105</v>
      </c>
    </row>
    <row r="24" spans="1:117" ht="12" customHeight="1">
      <c r="A24" s="571"/>
      <c r="B24" s="888" t="s">
        <v>456</v>
      </c>
      <c r="C24" s="889"/>
      <c r="D24" s="893" t="s">
        <v>522</v>
      </c>
      <c r="E24" s="894"/>
      <c r="F24" s="894"/>
      <c r="G24" s="894"/>
      <c r="H24" s="895"/>
      <c r="I24" s="839">
        <f>+AE24+(CL24+CL25+CL26)</f>
        <v>0</v>
      </c>
      <c r="J24" s="806"/>
      <c r="K24" s="806"/>
      <c r="L24" s="806"/>
      <c r="M24" s="806"/>
      <c r="N24" s="840"/>
      <c r="O24" s="902"/>
      <c r="P24" s="903"/>
      <c r="Q24" s="904"/>
      <c r="R24" s="852"/>
      <c r="S24" s="853"/>
      <c r="T24" s="853"/>
      <c r="U24" s="853"/>
      <c r="V24" s="854"/>
      <c r="W24" s="861"/>
      <c r="X24" s="853"/>
      <c r="Y24" s="853"/>
      <c r="Z24" s="853"/>
      <c r="AA24" s="862"/>
      <c r="AB24" s="418">
        <f ca="1">IF(AB25="","",INDIRECT(AB25))</f>
      </c>
      <c r="AC24" s="310"/>
      <c r="AD24" s="311"/>
      <c r="AE24" s="1110"/>
      <c r="AF24" s="1111"/>
      <c r="AG24" s="1111"/>
      <c r="AH24" s="1111"/>
      <c r="AI24" s="1112"/>
      <c r="AJ24" s="834" t="s">
        <v>447</v>
      </c>
      <c r="AK24" s="569"/>
      <c r="AL24" s="569"/>
      <c r="AM24" s="835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707"/>
      <c r="AZ24" s="770" t="s">
        <v>530</v>
      </c>
      <c r="BA24" s="771"/>
      <c r="BB24" s="771"/>
      <c r="BC24" s="771"/>
      <c r="BD24" s="772"/>
      <c r="BE24" s="204">
        <f ca="1" t="shared" si="0"/>
      </c>
      <c r="BF24" s="1037"/>
      <c r="BG24" s="1037"/>
      <c r="BH24" s="1037"/>
      <c r="BI24" s="1038"/>
      <c r="BJ24" s="1037"/>
      <c r="BK24" s="1037"/>
      <c r="BL24" s="1037"/>
      <c r="BM24" s="1037"/>
      <c r="BN24" s="1037"/>
      <c r="BO24" s="1037"/>
      <c r="BP24" s="1052"/>
      <c r="BQ24" s="1052"/>
      <c r="BR24" s="1052"/>
      <c r="BS24" s="1052"/>
      <c r="BT24" s="1052"/>
      <c r="BU24" s="1053"/>
      <c r="BV24" s="1063">
        <f ca="1" t="shared" si="2"/>
      </c>
      <c r="BW24" s="1063"/>
      <c r="BX24" s="1063"/>
      <c r="BY24" s="1064"/>
      <c r="BZ24" s="1073"/>
      <c r="CA24" s="1074"/>
      <c r="CB24" s="1074"/>
      <c r="CC24" s="1074"/>
      <c r="CD24" s="159" t="s">
        <v>448</v>
      </c>
      <c r="CE24" s="158"/>
      <c r="CF24" s="267">
        <f ca="1" t="shared" si="1"/>
      </c>
      <c r="CG24" s="1020"/>
      <c r="CH24" s="1020"/>
      <c r="CI24" s="209"/>
      <c r="CJ24" s="206"/>
      <c r="CK24" s="207"/>
      <c r="CL24" s="786"/>
      <c r="CM24" s="787"/>
      <c r="CN24" s="787"/>
      <c r="CO24" s="787"/>
      <c r="CP24" s="787"/>
      <c r="CQ24" s="787"/>
      <c r="CR24" s="8"/>
      <c r="CS24" s="8" t="s">
        <v>449</v>
      </c>
      <c r="CT24" s="8"/>
      <c r="CU24" s="8"/>
      <c r="CV24" s="8"/>
      <c r="CW24" s="223"/>
      <c r="CX24" s="220"/>
      <c r="CY24" s="220"/>
      <c r="CZ24" s="220"/>
      <c r="DA24" s="220"/>
      <c r="DB24" s="224"/>
      <c r="DC24" s="814">
        <f>IF(CL24&gt;0,(IF(CF24&lt;6,CL24,0)),0)+IF(CL25&gt;0,(IF(CF25&lt;6,CL25,0)),0)+IF(CL26&gt;0,(IF(CF26&lt;6,CL26,0)),0)</f>
        <v>0</v>
      </c>
      <c r="DD24" s="815"/>
      <c r="DE24" s="815"/>
      <c r="DF24" s="815"/>
      <c r="DG24" s="816"/>
      <c r="DH24" s="807">
        <f>IF(I24=0,"",ROUND((+AE24+DC24)/I24*100,1))</f>
      </c>
      <c r="DI24" s="807"/>
      <c r="DJ24" s="807"/>
      <c r="DK24" s="807"/>
      <c r="DL24" s="807"/>
      <c r="DM24" s="10"/>
    </row>
    <row r="25" spans="1:117" ht="12" customHeight="1">
      <c r="A25" s="571"/>
      <c r="B25" s="574"/>
      <c r="C25" s="890"/>
      <c r="D25" s="896"/>
      <c r="E25" s="897"/>
      <c r="F25" s="897"/>
      <c r="G25" s="897"/>
      <c r="H25" s="898"/>
      <c r="I25" s="841"/>
      <c r="J25" s="807"/>
      <c r="K25" s="807"/>
      <c r="L25" s="807"/>
      <c r="M25" s="807"/>
      <c r="N25" s="842"/>
      <c r="O25" s="905"/>
      <c r="P25" s="874"/>
      <c r="Q25" s="875"/>
      <c r="R25" s="855"/>
      <c r="S25" s="856"/>
      <c r="T25" s="856"/>
      <c r="U25" s="856"/>
      <c r="V25" s="857"/>
      <c r="W25" s="863"/>
      <c r="X25" s="856"/>
      <c r="Y25" s="856"/>
      <c r="Z25" s="856"/>
      <c r="AA25" s="864"/>
      <c r="AB25" s="907"/>
      <c r="AC25" s="908"/>
      <c r="AD25" s="909"/>
      <c r="AE25" s="1113"/>
      <c r="AF25" s="1114"/>
      <c r="AG25" s="1114"/>
      <c r="AH25" s="1114"/>
      <c r="AI25" s="1115"/>
      <c r="AJ25" s="836" t="s">
        <v>451</v>
      </c>
      <c r="AK25" s="837"/>
      <c r="AL25" s="837"/>
      <c r="AM25" s="838"/>
      <c r="AN25" s="966"/>
      <c r="AO25" s="966"/>
      <c r="AP25" s="966"/>
      <c r="AQ25" s="966"/>
      <c r="AR25" s="966"/>
      <c r="AS25" s="966"/>
      <c r="AT25" s="966"/>
      <c r="AU25" s="966"/>
      <c r="AV25" s="966"/>
      <c r="AW25" s="966"/>
      <c r="AX25" s="966"/>
      <c r="AY25" s="967"/>
      <c r="AZ25" s="773" t="s">
        <v>530</v>
      </c>
      <c r="BA25" s="774"/>
      <c r="BB25" s="774"/>
      <c r="BC25" s="774"/>
      <c r="BD25" s="775"/>
      <c r="BE25" s="203">
        <f ca="1" t="shared" si="0"/>
      </c>
      <c r="BF25" s="1033"/>
      <c r="BG25" s="1033"/>
      <c r="BH25" s="1033"/>
      <c r="BI25" s="1034"/>
      <c r="BJ25" s="1033"/>
      <c r="BK25" s="1033"/>
      <c r="BL25" s="1033"/>
      <c r="BM25" s="1033"/>
      <c r="BN25" s="1033"/>
      <c r="BO25" s="1033"/>
      <c r="BP25" s="1033"/>
      <c r="BQ25" s="1033"/>
      <c r="BR25" s="1033"/>
      <c r="BS25" s="1033"/>
      <c r="BT25" s="1033"/>
      <c r="BU25" s="1048"/>
      <c r="BV25" s="1049">
        <f ca="1" t="shared" si="2"/>
      </c>
      <c r="BW25" s="1049"/>
      <c r="BX25" s="1049"/>
      <c r="BY25" s="1050"/>
      <c r="BZ25" s="1069"/>
      <c r="CA25" s="1070"/>
      <c r="CB25" s="1070"/>
      <c r="CC25" s="1070"/>
      <c r="CD25" s="170" t="s">
        <v>448</v>
      </c>
      <c r="CE25" s="169"/>
      <c r="CF25" s="260">
        <f ca="1" t="shared" si="1"/>
      </c>
      <c r="CG25" s="966"/>
      <c r="CH25" s="966"/>
      <c r="CI25" s="239"/>
      <c r="CJ25" s="240"/>
      <c r="CK25" s="241"/>
      <c r="CL25" s="782"/>
      <c r="CM25" s="783"/>
      <c r="CN25" s="783"/>
      <c r="CO25" s="783"/>
      <c r="CP25" s="783"/>
      <c r="CQ25" s="783"/>
      <c r="CR25" s="168"/>
      <c r="CS25" s="168" t="s">
        <v>449</v>
      </c>
      <c r="CT25" s="168"/>
      <c r="CU25" s="168"/>
      <c r="CV25" s="168"/>
      <c r="CW25" s="208"/>
      <c r="CX25" s="206"/>
      <c r="CY25" s="206"/>
      <c r="CZ25" s="206"/>
      <c r="DA25" s="206"/>
      <c r="DB25" s="228"/>
      <c r="DC25" s="817"/>
      <c r="DD25" s="818"/>
      <c r="DE25" s="818"/>
      <c r="DF25" s="818"/>
      <c r="DG25" s="819"/>
      <c r="DH25" s="807"/>
      <c r="DI25" s="807"/>
      <c r="DJ25" s="807"/>
      <c r="DK25" s="807"/>
      <c r="DL25" s="807"/>
      <c r="DM25" s="10"/>
    </row>
    <row r="26" spans="1:117" ht="12" customHeight="1">
      <c r="A26" s="571"/>
      <c r="B26" s="574"/>
      <c r="C26" s="890"/>
      <c r="D26" s="899"/>
      <c r="E26" s="900"/>
      <c r="F26" s="900"/>
      <c r="G26" s="900"/>
      <c r="H26" s="901"/>
      <c r="I26" s="4"/>
      <c r="J26" s="4"/>
      <c r="K26" s="4"/>
      <c r="L26" s="4"/>
      <c r="M26" s="4"/>
      <c r="N26" s="172" t="s">
        <v>449</v>
      </c>
      <c r="O26" s="906"/>
      <c r="P26" s="877"/>
      <c r="Q26" s="878"/>
      <c r="R26" s="858"/>
      <c r="S26" s="859"/>
      <c r="T26" s="859"/>
      <c r="U26" s="859"/>
      <c r="V26" s="860"/>
      <c r="W26" s="865"/>
      <c r="X26" s="859"/>
      <c r="Y26" s="859"/>
      <c r="Z26" s="859"/>
      <c r="AA26" s="866"/>
      <c r="AB26" s="910"/>
      <c r="AC26" s="911"/>
      <c r="AD26" s="912"/>
      <c r="AE26" s="28"/>
      <c r="AF26" s="4"/>
      <c r="AG26" s="4"/>
      <c r="AH26" s="4"/>
      <c r="AI26" s="177" t="s">
        <v>449</v>
      </c>
      <c r="AJ26" s="764" t="s">
        <v>452</v>
      </c>
      <c r="AK26" s="765"/>
      <c r="AL26" s="765"/>
      <c r="AM26" s="766"/>
      <c r="AN26" s="968"/>
      <c r="AO26" s="968"/>
      <c r="AP26" s="968"/>
      <c r="AQ26" s="968"/>
      <c r="AR26" s="968"/>
      <c r="AS26" s="968"/>
      <c r="AT26" s="968"/>
      <c r="AU26" s="968"/>
      <c r="AV26" s="968"/>
      <c r="AW26" s="968"/>
      <c r="AX26" s="968"/>
      <c r="AY26" s="969"/>
      <c r="AZ26" s="767" t="s">
        <v>530</v>
      </c>
      <c r="BA26" s="768"/>
      <c r="BB26" s="768"/>
      <c r="BC26" s="768"/>
      <c r="BD26" s="769"/>
      <c r="BE26" s="202">
        <f ca="1" t="shared" si="0"/>
      </c>
      <c r="BF26" s="1035"/>
      <c r="BG26" s="1035"/>
      <c r="BH26" s="1035"/>
      <c r="BI26" s="1036"/>
      <c r="BJ26" s="1035"/>
      <c r="BK26" s="1035"/>
      <c r="BL26" s="1035"/>
      <c r="BM26" s="1035"/>
      <c r="BN26" s="1035"/>
      <c r="BO26" s="1035"/>
      <c r="BP26" s="1035"/>
      <c r="BQ26" s="1035"/>
      <c r="BR26" s="1035"/>
      <c r="BS26" s="1035"/>
      <c r="BT26" s="1035"/>
      <c r="BU26" s="1051"/>
      <c r="BV26" s="1061">
        <f ca="1" t="shared" si="2"/>
      </c>
      <c r="BW26" s="1061"/>
      <c r="BX26" s="1061"/>
      <c r="BY26" s="1062"/>
      <c r="BZ26" s="1071"/>
      <c r="CA26" s="1072"/>
      <c r="CB26" s="1072"/>
      <c r="CC26" s="1072"/>
      <c r="CD26" s="173" t="s">
        <v>448</v>
      </c>
      <c r="CE26" s="175"/>
      <c r="CF26" s="270">
        <f ca="1" t="shared" si="1"/>
      </c>
      <c r="CG26" s="968"/>
      <c r="CH26" s="968"/>
      <c r="CI26" s="217"/>
      <c r="CJ26" s="212"/>
      <c r="CK26" s="213"/>
      <c r="CL26" s="784"/>
      <c r="CM26" s="785"/>
      <c r="CN26" s="785"/>
      <c r="CO26" s="785"/>
      <c r="CP26" s="785"/>
      <c r="CQ26" s="785"/>
      <c r="CR26" s="4"/>
      <c r="CS26" s="4" t="s">
        <v>449</v>
      </c>
      <c r="CT26" s="4"/>
      <c r="CU26" s="4"/>
      <c r="CV26" s="4"/>
      <c r="CW26" s="215"/>
      <c r="CX26" s="212"/>
      <c r="CY26" s="212"/>
      <c r="CZ26" s="212"/>
      <c r="DA26" s="212"/>
      <c r="DB26" s="216"/>
      <c r="DC26" s="4"/>
      <c r="DD26" s="4"/>
      <c r="DE26" s="4"/>
      <c r="DF26" s="4"/>
      <c r="DG26" s="174" t="s">
        <v>449</v>
      </c>
      <c r="DH26" s="4"/>
      <c r="DI26" s="4"/>
      <c r="DJ26" s="4"/>
      <c r="DK26" s="4"/>
      <c r="DL26" s="4"/>
      <c r="DM26" s="51" t="s">
        <v>105</v>
      </c>
    </row>
    <row r="27" spans="1:117" ht="12" customHeight="1">
      <c r="A27" s="571"/>
      <c r="B27" s="574"/>
      <c r="C27" s="890"/>
      <c r="D27" s="849" t="s">
        <v>453</v>
      </c>
      <c r="E27" s="850"/>
      <c r="F27" s="850"/>
      <c r="G27" s="850"/>
      <c r="H27" s="851"/>
      <c r="I27" s="839">
        <f>+R27+AE27+(CL27+CL28+CL29)</f>
        <v>0</v>
      </c>
      <c r="J27" s="806"/>
      <c r="K27" s="806"/>
      <c r="L27" s="806"/>
      <c r="M27" s="806"/>
      <c r="N27" s="840"/>
      <c r="O27" s="754"/>
      <c r="P27" s="310"/>
      <c r="Q27" s="311"/>
      <c r="R27" s="749"/>
      <c r="S27" s="749"/>
      <c r="T27" s="749"/>
      <c r="U27" s="749"/>
      <c r="V27" s="749"/>
      <c r="W27" s="867"/>
      <c r="X27" s="868"/>
      <c r="Y27" s="868"/>
      <c r="Z27" s="868"/>
      <c r="AA27" s="869"/>
      <c r="AB27" s="418">
        <f ca="1">IF(AB28="","",INDIRECT(AB28))</f>
      </c>
      <c r="AC27" s="310"/>
      <c r="AD27" s="311"/>
      <c r="AE27" s="884"/>
      <c r="AF27" s="868"/>
      <c r="AG27" s="868"/>
      <c r="AH27" s="868"/>
      <c r="AI27" s="885"/>
      <c r="AJ27" s="834" t="s">
        <v>447</v>
      </c>
      <c r="AK27" s="569"/>
      <c r="AL27" s="569"/>
      <c r="AM27" s="835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707"/>
      <c r="AZ27" s="770" t="s">
        <v>530</v>
      </c>
      <c r="BA27" s="771"/>
      <c r="BB27" s="771"/>
      <c r="BC27" s="771"/>
      <c r="BD27" s="772"/>
      <c r="BE27" s="204">
        <f ca="1" t="shared" si="0"/>
      </c>
      <c r="BF27" s="1037"/>
      <c r="BG27" s="1037"/>
      <c r="BH27" s="1037"/>
      <c r="BI27" s="1038"/>
      <c r="BJ27" s="1037"/>
      <c r="BK27" s="1037"/>
      <c r="BL27" s="1037"/>
      <c r="BM27" s="1037"/>
      <c r="BN27" s="1037"/>
      <c r="BO27" s="1037"/>
      <c r="BP27" s="1052"/>
      <c r="BQ27" s="1052"/>
      <c r="BR27" s="1052"/>
      <c r="BS27" s="1052"/>
      <c r="BT27" s="1052"/>
      <c r="BU27" s="1053"/>
      <c r="BV27" s="1063">
        <f ca="1" t="shared" si="2"/>
      </c>
      <c r="BW27" s="1063"/>
      <c r="BX27" s="1063"/>
      <c r="BY27" s="1064"/>
      <c r="BZ27" s="1073"/>
      <c r="CA27" s="1074"/>
      <c r="CB27" s="1074"/>
      <c r="CC27" s="1074"/>
      <c r="CD27" s="159" t="s">
        <v>448</v>
      </c>
      <c r="CE27" s="158"/>
      <c r="CF27" s="267">
        <f ca="1" t="shared" si="1"/>
      </c>
      <c r="CG27" s="1020"/>
      <c r="CH27" s="1020"/>
      <c r="CI27" s="209"/>
      <c r="CJ27" s="206"/>
      <c r="CK27" s="207"/>
      <c r="CL27" s="786"/>
      <c r="CM27" s="787"/>
      <c r="CN27" s="787"/>
      <c r="CO27" s="787"/>
      <c r="CP27" s="787"/>
      <c r="CQ27" s="787"/>
      <c r="CR27" s="156"/>
      <c r="CS27" s="156" t="s">
        <v>449</v>
      </c>
      <c r="CT27" s="156"/>
      <c r="CU27" s="156"/>
      <c r="CV27" s="155"/>
      <c r="CW27" s="223"/>
      <c r="CX27" s="220"/>
      <c r="CY27" s="220"/>
      <c r="CZ27" s="220"/>
      <c r="DA27" s="220"/>
      <c r="DB27" s="221"/>
      <c r="DC27" s="814">
        <f>IF(CL27&gt;0,(IF(CF27&lt;6,CL27,0)),0)+IF(CL28&gt;0,(IF(CF28&lt;6,CL28,0)),0)+IF(CL29&gt;0,(IF(CF29&lt;6,CL29,0)),0)</f>
        <v>0</v>
      </c>
      <c r="DD27" s="815"/>
      <c r="DE27" s="815"/>
      <c r="DF27" s="815"/>
      <c r="DG27" s="816"/>
      <c r="DH27" s="807">
        <f>IF(I27=0,"",ROUND((+R27+AE27+DC27)/I27*100,1))</f>
      </c>
      <c r="DI27" s="807"/>
      <c r="DJ27" s="807"/>
      <c r="DK27" s="807"/>
      <c r="DL27" s="807"/>
      <c r="DM27" s="10"/>
    </row>
    <row r="28" spans="1:117" ht="12" customHeight="1">
      <c r="A28" s="571"/>
      <c r="B28" s="574"/>
      <c r="C28" s="890"/>
      <c r="D28" s="896" t="s">
        <v>457</v>
      </c>
      <c r="E28" s="897"/>
      <c r="F28" s="897"/>
      <c r="G28" s="897"/>
      <c r="H28" s="898"/>
      <c r="I28" s="841"/>
      <c r="J28" s="807"/>
      <c r="K28" s="807"/>
      <c r="L28" s="807"/>
      <c r="M28" s="807"/>
      <c r="N28" s="842"/>
      <c r="O28" s="755"/>
      <c r="P28" s="413"/>
      <c r="Q28" s="414"/>
      <c r="R28" s="749"/>
      <c r="S28" s="749"/>
      <c r="T28" s="749"/>
      <c r="U28" s="749"/>
      <c r="V28" s="749"/>
      <c r="W28" s="757"/>
      <c r="X28" s="749"/>
      <c r="Y28" s="749"/>
      <c r="Z28" s="749"/>
      <c r="AA28" s="758"/>
      <c r="AB28" s="907"/>
      <c r="AC28" s="908"/>
      <c r="AD28" s="909"/>
      <c r="AE28" s="886"/>
      <c r="AF28" s="749"/>
      <c r="AG28" s="749"/>
      <c r="AH28" s="749"/>
      <c r="AI28" s="887"/>
      <c r="AJ28" s="836" t="s">
        <v>451</v>
      </c>
      <c r="AK28" s="837"/>
      <c r="AL28" s="837"/>
      <c r="AM28" s="838"/>
      <c r="AN28" s="966"/>
      <c r="AO28" s="966"/>
      <c r="AP28" s="966"/>
      <c r="AQ28" s="966"/>
      <c r="AR28" s="966"/>
      <c r="AS28" s="966"/>
      <c r="AT28" s="966"/>
      <c r="AU28" s="966"/>
      <c r="AV28" s="966"/>
      <c r="AW28" s="966"/>
      <c r="AX28" s="966"/>
      <c r="AY28" s="967"/>
      <c r="AZ28" s="773" t="s">
        <v>530</v>
      </c>
      <c r="BA28" s="774"/>
      <c r="BB28" s="774"/>
      <c r="BC28" s="774"/>
      <c r="BD28" s="775"/>
      <c r="BE28" s="203">
        <f ca="1" t="shared" si="0"/>
      </c>
      <c r="BF28" s="1033"/>
      <c r="BG28" s="1033"/>
      <c r="BH28" s="1033"/>
      <c r="BI28" s="1034"/>
      <c r="BJ28" s="1033"/>
      <c r="BK28" s="1033"/>
      <c r="BL28" s="1033"/>
      <c r="BM28" s="1033"/>
      <c r="BN28" s="1033"/>
      <c r="BO28" s="1033"/>
      <c r="BP28" s="1033"/>
      <c r="BQ28" s="1033"/>
      <c r="BR28" s="1033"/>
      <c r="BS28" s="1033"/>
      <c r="BT28" s="1033"/>
      <c r="BU28" s="1048"/>
      <c r="BV28" s="1049">
        <f ca="1" t="shared" si="2"/>
      </c>
      <c r="BW28" s="1049"/>
      <c r="BX28" s="1049"/>
      <c r="BY28" s="1050"/>
      <c r="BZ28" s="1069"/>
      <c r="CA28" s="1070"/>
      <c r="CB28" s="1070"/>
      <c r="CC28" s="1070"/>
      <c r="CD28" s="170" t="s">
        <v>448</v>
      </c>
      <c r="CE28" s="169"/>
      <c r="CF28" s="260">
        <f ca="1" t="shared" si="1"/>
      </c>
      <c r="CG28" s="966"/>
      <c r="CH28" s="966"/>
      <c r="CI28" s="239"/>
      <c r="CJ28" s="240"/>
      <c r="CK28" s="241"/>
      <c r="CL28" s="782"/>
      <c r="CM28" s="783"/>
      <c r="CN28" s="783"/>
      <c r="CO28" s="783"/>
      <c r="CP28" s="783"/>
      <c r="CQ28" s="783"/>
      <c r="CR28" s="168"/>
      <c r="CS28" s="168" t="s">
        <v>449</v>
      </c>
      <c r="CT28" s="168"/>
      <c r="CU28" s="168"/>
      <c r="CV28" s="169"/>
      <c r="CW28" s="208"/>
      <c r="CX28" s="206"/>
      <c r="CY28" s="206"/>
      <c r="CZ28" s="206"/>
      <c r="DA28" s="206"/>
      <c r="DB28" s="207"/>
      <c r="DC28" s="817"/>
      <c r="DD28" s="818"/>
      <c r="DE28" s="818"/>
      <c r="DF28" s="818"/>
      <c r="DG28" s="819"/>
      <c r="DH28" s="807"/>
      <c r="DI28" s="807"/>
      <c r="DJ28" s="807"/>
      <c r="DK28" s="807"/>
      <c r="DL28" s="807"/>
      <c r="DM28" s="10"/>
    </row>
    <row r="29" spans="1:117" ht="12" customHeight="1">
      <c r="A29" s="571"/>
      <c r="B29" s="574"/>
      <c r="C29" s="890"/>
      <c r="D29" s="899"/>
      <c r="E29" s="900"/>
      <c r="F29" s="900"/>
      <c r="G29" s="900"/>
      <c r="H29" s="901"/>
      <c r="I29" s="4"/>
      <c r="J29" s="4"/>
      <c r="K29" s="4"/>
      <c r="L29" s="4"/>
      <c r="M29" s="4"/>
      <c r="N29" s="172" t="s">
        <v>449</v>
      </c>
      <c r="O29" s="756"/>
      <c r="P29" s="416"/>
      <c r="Q29" s="417"/>
      <c r="R29" s="4"/>
      <c r="S29" s="4"/>
      <c r="T29" s="4"/>
      <c r="U29" s="4"/>
      <c r="V29" s="172" t="s">
        <v>449</v>
      </c>
      <c r="W29" s="173"/>
      <c r="X29" s="4"/>
      <c r="Y29" s="4"/>
      <c r="Z29" s="4"/>
      <c r="AA29" s="174" t="s">
        <v>449</v>
      </c>
      <c r="AB29" s="910"/>
      <c r="AC29" s="911"/>
      <c r="AD29" s="912"/>
      <c r="AE29" s="28"/>
      <c r="AF29" s="4"/>
      <c r="AG29" s="4"/>
      <c r="AH29" s="4"/>
      <c r="AI29" s="177" t="s">
        <v>449</v>
      </c>
      <c r="AJ29" s="764" t="s">
        <v>452</v>
      </c>
      <c r="AK29" s="765"/>
      <c r="AL29" s="765"/>
      <c r="AM29" s="766"/>
      <c r="AN29" s="968"/>
      <c r="AO29" s="968"/>
      <c r="AP29" s="968"/>
      <c r="AQ29" s="968"/>
      <c r="AR29" s="968"/>
      <c r="AS29" s="968"/>
      <c r="AT29" s="968"/>
      <c r="AU29" s="968"/>
      <c r="AV29" s="968"/>
      <c r="AW29" s="968"/>
      <c r="AX29" s="968"/>
      <c r="AY29" s="969"/>
      <c r="AZ29" s="767" t="s">
        <v>530</v>
      </c>
      <c r="BA29" s="768"/>
      <c r="BB29" s="768"/>
      <c r="BC29" s="768"/>
      <c r="BD29" s="769"/>
      <c r="BE29" s="202">
        <f ca="1" t="shared" si="0"/>
      </c>
      <c r="BF29" s="1035"/>
      <c r="BG29" s="1035"/>
      <c r="BH29" s="1035"/>
      <c r="BI29" s="1036"/>
      <c r="BJ29" s="1035"/>
      <c r="BK29" s="1035"/>
      <c r="BL29" s="1035"/>
      <c r="BM29" s="1035"/>
      <c r="BN29" s="1035"/>
      <c r="BO29" s="1035"/>
      <c r="BP29" s="1035"/>
      <c r="BQ29" s="1035"/>
      <c r="BR29" s="1035"/>
      <c r="BS29" s="1035"/>
      <c r="BT29" s="1035"/>
      <c r="BU29" s="1051"/>
      <c r="BV29" s="1061">
        <f ca="1" t="shared" si="2"/>
      </c>
      <c r="BW29" s="1061"/>
      <c r="BX29" s="1061"/>
      <c r="BY29" s="1062"/>
      <c r="BZ29" s="1071"/>
      <c r="CA29" s="1072"/>
      <c r="CB29" s="1072"/>
      <c r="CC29" s="1072"/>
      <c r="CD29" s="173" t="s">
        <v>448</v>
      </c>
      <c r="CE29" s="175"/>
      <c r="CF29" s="270">
        <f ca="1" t="shared" si="1"/>
      </c>
      <c r="CG29" s="968"/>
      <c r="CH29" s="968"/>
      <c r="CI29" s="217"/>
      <c r="CJ29" s="212"/>
      <c r="CK29" s="213"/>
      <c r="CL29" s="784"/>
      <c r="CM29" s="785"/>
      <c r="CN29" s="785"/>
      <c r="CO29" s="785"/>
      <c r="CP29" s="785"/>
      <c r="CQ29" s="785"/>
      <c r="CR29" s="4"/>
      <c r="CS29" s="4" t="s">
        <v>449</v>
      </c>
      <c r="CT29" s="4"/>
      <c r="CU29" s="4"/>
      <c r="CV29" s="4"/>
      <c r="CW29" s="215"/>
      <c r="CX29" s="212"/>
      <c r="CY29" s="212"/>
      <c r="CZ29" s="212"/>
      <c r="DA29" s="212"/>
      <c r="DB29" s="213"/>
      <c r="DC29" s="4"/>
      <c r="DD29" s="4"/>
      <c r="DE29" s="4"/>
      <c r="DF29" s="4"/>
      <c r="DG29" s="174" t="s">
        <v>449</v>
      </c>
      <c r="DH29" s="4"/>
      <c r="DI29" s="4"/>
      <c r="DJ29" s="4"/>
      <c r="DK29" s="4"/>
      <c r="DL29" s="4"/>
      <c r="DM29" s="51" t="s">
        <v>105</v>
      </c>
    </row>
    <row r="30" spans="1:117" ht="12" customHeight="1">
      <c r="A30" s="571"/>
      <c r="B30" s="574"/>
      <c r="C30" s="890"/>
      <c r="D30" s="7"/>
      <c r="E30" s="7"/>
      <c r="F30" s="7"/>
      <c r="G30" s="7"/>
      <c r="H30" s="13"/>
      <c r="I30" s="839">
        <f>+R30+AE30+(CL30+CL31+CL32)</f>
        <v>0</v>
      </c>
      <c r="J30" s="806"/>
      <c r="K30" s="806"/>
      <c r="L30" s="806"/>
      <c r="M30" s="806"/>
      <c r="N30" s="840"/>
      <c r="O30" s="752">
        <f ca="1">IF(O31="","",INDIRECT(O31))</f>
      </c>
      <c r="P30" s="313"/>
      <c r="Q30" s="314"/>
      <c r="R30" s="743">
        <f>IF('利用計画書'!$H$51=7,IF('利用計画書'!$BF$51=1,'利用計画書'!$Y$51,0),0)+IF('利用計画書'!$H$52=7,IF('利用計画書'!$BF$52=1,'利用計画書'!$Y$52,0),0)+IF('利用計画書'!$H$53=7,IF('利用計画書'!$BF$53=1,'利用計画書'!$Y$53,0),0)</f>
        <v>0</v>
      </c>
      <c r="S30" s="744"/>
      <c r="T30" s="744"/>
      <c r="U30" s="744"/>
      <c r="V30" s="745"/>
      <c r="W30" s="757"/>
      <c r="X30" s="749"/>
      <c r="Y30" s="749"/>
      <c r="Z30" s="749"/>
      <c r="AA30" s="758"/>
      <c r="AB30" s="418">
        <f ca="1">IF(AB31="","",INDIRECT(AB31))</f>
      </c>
      <c r="AC30" s="310"/>
      <c r="AD30" s="311"/>
      <c r="AE30" s="884"/>
      <c r="AF30" s="868"/>
      <c r="AG30" s="868"/>
      <c r="AH30" s="868"/>
      <c r="AI30" s="885"/>
      <c r="AJ30" s="834" t="s">
        <v>447</v>
      </c>
      <c r="AK30" s="569"/>
      <c r="AL30" s="569"/>
      <c r="AM30" s="835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707"/>
      <c r="AZ30" s="770" t="s">
        <v>530</v>
      </c>
      <c r="BA30" s="771"/>
      <c r="BB30" s="771"/>
      <c r="BC30" s="771"/>
      <c r="BD30" s="772"/>
      <c r="BE30" s="204">
        <f ca="1" t="shared" si="0"/>
      </c>
      <c r="BF30" s="1037"/>
      <c r="BG30" s="1037"/>
      <c r="BH30" s="1037"/>
      <c r="BI30" s="1038"/>
      <c r="BJ30" s="1037"/>
      <c r="BK30" s="1037"/>
      <c r="BL30" s="1037"/>
      <c r="BM30" s="1037"/>
      <c r="BN30" s="1037"/>
      <c r="BO30" s="1037"/>
      <c r="BP30" s="1052"/>
      <c r="BQ30" s="1052"/>
      <c r="BR30" s="1052"/>
      <c r="BS30" s="1052"/>
      <c r="BT30" s="1052"/>
      <c r="BU30" s="1053"/>
      <c r="BV30" s="1063">
        <f ca="1" t="shared" si="2"/>
      </c>
      <c r="BW30" s="1063"/>
      <c r="BX30" s="1063"/>
      <c r="BY30" s="1064"/>
      <c r="BZ30" s="1073"/>
      <c r="CA30" s="1074"/>
      <c r="CB30" s="1074"/>
      <c r="CC30" s="1074"/>
      <c r="CD30" s="159" t="s">
        <v>448</v>
      </c>
      <c r="CE30" s="158"/>
      <c r="CF30" s="267">
        <f ca="1" t="shared" si="1"/>
      </c>
      <c r="CG30" s="1020"/>
      <c r="CH30" s="1020"/>
      <c r="CI30" s="209"/>
      <c r="CJ30" s="206"/>
      <c r="CK30" s="207"/>
      <c r="CL30" s="786"/>
      <c r="CM30" s="787"/>
      <c r="CN30" s="787"/>
      <c r="CO30" s="787"/>
      <c r="CP30" s="787"/>
      <c r="CQ30" s="787"/>
      <c r="CR30" s="8"/>
      <c r="CS30" s="8" t="s">
        <v>449</v>
      </c>
      <c r="CT30" s="8"/>
      <c r="CU30" s="8"/>
      <c r="CV30" s="8"/>
      <c r="CW30" s="830"/>
      <c r="CX30" s="787"/>
      <c r="CY30" s="787"/>
      <c r="CZ30" s="787"/>
      <c r="DA30" s="8"/>
      <c r="DB30" s="167" t="s">
        <v>449</v>
      </c>
      <c r="DC30" s="814">
        <f>IF(CL30&gt;0,(IF(CF30&lt;6,CL30,0)),0)+IF(CL31&gt;0,(IF(CF31&lt;6,CL31,0)),0)+IF(CL32&gt;0,(IF(CF32&lt;6,CL32,0)),0)</f>
        <v>0</v>
      </c>
      <c r="DD30" s="815"/>
      <c r="DE30" s="815"/>
      <c r="DF30" s="815"/>
      <c r="DG30" s="816"/>
      <c r="DH30" s="807">
        <f>IF(I30=0,"",ROUND((+R30+AE30+DC30)/I30*100,1))</f>
      </c>
      <c r="DI30" s="807"/>
      <c r="DJ30" s="807"/>
      <c r="DK30" s="807"/>
      <c r="DL30" s="807"/>
      <c r="DM30" s="10"/>
    </row>
    <row r="31" spans="1:117" ht="12" customHeight="1">
      <c r="A31" s="571"/>
      <c r="B31" s="574"/>
      <c r="C31" s="890"/>
      <c r="D31" s="913" t="s">
        <v>458</v>
      </c>
      <c r="E31" s="913"/>
      <c r="F31" s="913"/>
      <c r="G31" s="913"/>
      <c r="H31" s="914"/>
      <c r="I31" s="841"/>
      <c r="J31" s="807"/>
      <c r="K31" s="807"/>
      <c r="L31" s="807"/>
      <c r="M31" s="807"/>
      <c r="N31" s="842"/>
      <c r="O31" s="907"/>
      <c r="P31" s="908"/>
      <c r="Q31" s="909"/>
      <c r="R31" s="746"/>
      <c r="S31" s="747"/>
      <c r="T31" s="747"/>
      <c r="U31" s="747"/>
      <c r="V31" s="748"/>
      <c r="W31" s="757"/>
      <c r="X31" s="749"/>
      <c r="Y31" s="749"/>
      <c r="Z31" s="749"/>
      <c r="AA31" s="758"/>
      <c r="AB31" s="907"/>
      <c r="AC31" s="908"/>
      <c r="AD31" s="909"/>
      <c r="AE31" s="886"/>
      <c r="AF31" s="749"/>
      <c r="AG31" s="749"/>
      <c r="AH31" s="749"/>
      <c r="AI31" s="887"/>
      <c r="AJ31" s="836" t="s">
        <v>451</v>
      </c>
      <c r="AK31" s="837"/>
      <c r="AL31" s="837"/>
      <c r="AM31" s="838"/>
      <c r="AN31" s="966"/>
      <c r="AO31" s="966"/>
      <c r="AP31" s="966"/>
      <c r="AQ31" s="966"/>
      <c r="AR31" s="966"/>
      <c r="AS31" s="966"/>
      <c r="AT31" s="966"/>
      <c r="AU31" s="966"/>
      <c r="AV31" s="966"/>
      <c r="AW31" s="966"/>
      <c r="AX31" s="966"/>
      <c r="AY31" s="967"/>
      <c r="AZ31" s="773" t="s">
        <v>530</v>
      </c>
      <c r="BA31" s="774"/>
      <c r="BB31" s="774"/>
      <c r="BC31" s="774"/>
      <c r="BD31" s="775"/>
      <c r="BE31" s="203">
        <f ca="1" t="shared" si="0"/>
      </c>
      <c r="BF31" s="1033"/>
      <c r="BG31" s="1033"/>
      <c r="BH31" s="1033"/>
      <c r="BI31" s="1034"/>
      <c r="BJ31" s="1033"/>
      <c r="BK31" s="1033"/>
      <c r="BL31" s="1033"/>
      <c r="BM31" s="1033"/>
      <c r="BN31" s="1033"/>
      <c r="BO31" s="1033"/>
      <c r="BP31" s="1033"/>
      <c r="BQ31" s="1033"/>
      <c r="BR31" s="1033"/>
      <c r="BS31" s="1033"/>
      <c r="BT31" s="1033"/>
      <c r="BU31" s="1048"/>
      <c r="BV31" s="1049">
        <f ca="1" t="shared" si="2"/>
      </c>
      <c r="BW31" s="1049"/>
      <c r="BX31" s="1049"/>
      <c r="BY31" s="1050"/>
      <c r="BZ31" s="1069"/>
      <c r="CA31" s="1070"/>
      <c r="CB31" s="1070"/>
      <c r="CC31" s="1070"/>
      <c r="CD31" s="170" t="s">
        <v>448</v>
      </c>
      <c r="CE31" s="169"/>
      <c r="CF31" s="260">
        <f ca="1" t="shared" si="1"/>
      </c>
      <c r="CG31" s="966"/>
      <c r="CH31" s="966"/>
      <c r="CI31" s="239"/>
      <c r="CJ31" s="240"/>
      <c r="CK31" s="241"/>
      <c r="CL31" s="782"/>
      <c r="CM31" s="783"/>
      <c r="CN31" s="783"/>
      <c r="CO31" s="783"/>
      <c r="CP31" s="783"/>
      <c r="CQ31" s="783"/>
      <c r="CR31" s="168"/>
      <c r="CS31" s="168" t="s">
        <v>449</v>
      </c>
      <c r="CT31" s="168"/>
      <c r="CU31" s="168"/>
      <c r="CV31" s="168"/>
      <c r="CW31" s="831"/>
      <c r="CX31" s="783"/>
      <c r="CY31" s="783"/>
      <c r="CZ31" s="783"/>
      <c r="DA31" s="168"/>
      <c r="DB31" s="171" t="s">
        <v>449</v>
      </c>
      <c r="DC31" s="817"/>
      <c r="DD31" s="818"/>
      <c r="DE31" s="818"/>
      <c r="DF31" s="818"/>
      <c r="DG31" s="819"/>
      <c r="DH31" s="807"/>
      <c r="DI31" s="807"/>
      <c r="DJ31" s="807"/>
      <c r="DK31" s="807"/>
      <c r="DL31" s="807"/>
      <c r="DM31" s="10"/>
    </row>
    <row r="32" spans="1:117" ht="12" customHeight="1">
      <c r="A32" s="571"/>
      <c r="B32" s="574"/>
      <c r="C32" s="890"/>
      <c r="D32" s="4"/>
      <c r="E32" s="4"/>
      <c r="F32" s="4"/>
      <c r="G32" s="4"/>
      <c r="H32" s="19"/>
      <c r="I32" s="4"/>
      <c r="J32" s="4"/>
      <c r="K32" s="4"/>
      <c r="L32" s="4"/>
      <c r="M32" s="4"/>
      <c r="N32" s="172" t="s">
        <v>449</v>
      </c>
      <c r="O32" s="910"/>
      <c r="P32" s="911"/>
      <c r="Q32" s="912"/>
      <c r="R32" s="4"/>
      <c r="S32" s="4"/>
      <c r="T32" s="4"/>
      <c r="U32" s="4"/>
      <c r="V32" s="172" t="s">
        <v>449</v>
      </c>
      <c r="W32" s="173"/>
      <c r="X32" s="4"/>
      <c r="Y32" s="4"/>
      <c r="Z32" s="4"/>
      <c r="AA32" s="174" t="s">
        <v>449</v>
      </c>
      <c r="AB32" s="910"/>
      <c r="AC32" s="911"/>
      <c r="AD32" s="912"/>
      <c r="AE32" s="28"/>
      <c r="AF32" s="4"/>
      <c r="AG32" s="4"/>
      <c r="AH32" s="4"/>
      <c r="AI32" s="177" t="s">
        <v>449</v>
      </c>
      <c r="AJ32" s="764" t="s">
        <v>452</v>
      </c>
      <c r="AK32" s="765"/>
      <c r="AL32" s="765"/>
      <c r="AM32" s="766"/>
      <c r="AN32" s="968"/>
      <c r="AO32" s="968"/>
      <c r="AP32" s="968"/>
      <c r="AQ32" s="968"/>
      <c r="AR32" s="968"/>
      <c r="AS32" s="968"/>
      <c r="AT32" s="968"/>
      <c r="AU32" s="968"/>
      <c r="AV32" s="968"/>
      <c r="AW32" s="968"/>
      <c r="AX32" s="968"/>
      <c r="AY32" s="969"/>
      <c r="AZ32" s="767" t="s">
        <v>530</v>
      </c>
      <c r="BA32" s="768"/>
      <c r="BB32" s="768"/>
      <c r="BC32" s="768"/>
      <c r="BD32" s="769"/>
      <c r="BE32" s="202">
        <f ca="1" t="shared" si="0"/>
      </c>
      <c r="BF32" s="1035"/>
      <c r="BG32" s="1035"/>
      <c r="BH32" s="1035"/>
      <c r="BI32" s="1036"/>
      <c r="BJ32" s="1035"/>
      <c r="BK32" s="1035"/>
      <c r="BL32" s="1035"/>
      <c r="BM32" s="1035"/>
      <c r="BN32" s="1035"/>
      <c r="BO32" s="1035"/>
      <c r="BP32" s="1035"/>
      <c r="BQ32" s="1035"/>
      <c r="BR32" s="1035"/>
      <c r="BS32" s="1035"/>
      <c r="BT32" s="1035"/>
      <c r="BU32" s="1051"/>
      <c r="BV32" s="1061">
        <f ca="1" t="shared" si="2"/>
      </c>
      <c r="BW32" s="1061"/>
      <c r="BX32" s="1061"/>
      <c r="BY32" s="1062"/>
      <c r="BZ32" s="1071"/>
      <c r="CA32" s="1072"/>
      <c r="CB32" s="1072"/>
      <c r="CC32" s="1072"/>
      <c r="CD32" s="173" t="s">
        <v>448</v>
      </c>
      <c r="CE32" s="175"/>
      <c r="CF32" s="270">
        <f ca="1" t="shared" si="1"/>
      </c>
      <c r="CG32" s="968"/>
      <c r="CH32" s="968"/>
      <c r="CI32" s="217"/>
      <c r="CJ32" s="212"/>
      <c r="CK32" s="213"/>
      <c r="CL32" s="784"/>
      <c r="CM32" s="785"/>
      <c r="CN32" s="785"/>
      <c r="CO32" s="785"/>
      <c r="CP32" s="785"/>
      <c r="CQ32" s="785"/>
      <c r="CR32" s="4"/>
      <c r="CS32" s="4" t="s">
        <v>449</v>
      </c>
      <c r="CT32" s="4"/>
      <c r="CU32" s="4"/>
      <c r="CV32" s="4"/>
      <c r="CW32" s="829"/>
      <c r="CX32" s="785"/>
      <c r="CY32" s="785"/>
      <c r="CZ32" s="785"/>
      <c r="DA32" s="4"/>
      <c r="DB32" s="174" t="s">
        <v>449</v>
      </c>
      <c r="DC32" s="4"/>
      <c r="DD32" s="4"/>
      <c r="DE32" s="4"/>
      <c r="DF32" s="4"/>
      <c r="DG32" s="174" t="s">
        <v>449</v>
      </c>
      <c r="DH32" s="4"/>
      <c r="DI32" s="4"/>
      <c r="DJ32" s="4"/>
      <c r="DK32" s="4"/>
      <c r="DL32" s="4"/>
      <c r="DM32" s="51" t="s">
        <v>105</v>
      </c>
    </row>
    <row r="33" spans="1:117" ht="12" customHeight="1">
      <c r="A33" s="571"/>
      <c r="B33" s="574"/>
      <c r="C33" s="890"/>
      <c r="D33" s="7"/>
      <c r="E33" s="7"/>
      <c r="F33" s="7"/>
      <c r="G33" s="7"/>
      <c r="H33" s="13"/>
      <c r="I33" s="839">
        <f>+R33+AE33+(CL33+CL34+CL35)</f>
        <v>0</v>
      </c>
      <c r="J33" s="806"/>
      <c r="K33" s="806"/>
      <c r="L33" s="806"/>
      <c r="M33" s="806"/>
      <c r="N33" s="840"/>
      <c r="O33" s="754"/>
      <c r="P33" s="310"/>
      <c r="Q33" s="311"/>
      <c r="R33" s="749"/>
      <c r="S33" s="749"/>
      <c r="T33" s="749"/>
      <c r="U33" s="749"/>
      <c r="V33" s="749"/>
      <c r="W33" s="757"/>
      <c r="X33" s="749"/>
      <c r="Y33" s="749"/>
      <c r="Z33" s="749"/>
      <c r="AA33" s="758"/>
      <c r="AB33" s="418">
        <f ca="1">IF(AB34="","",INDIRECT(AB34))</f>
      </c>
      <c r="AC33" s="310"/>
      <c r="AD33" s="311"/>
      <c r="AE33" s="884"/>
      <c r="AF33" s="868"/>
      <c r="AG33" s="868"/>
      <c r="AH33" s="868"/>
      <c r="AI33" s="885"/>
      <c r="AJ33" s="834" t="s">
        <v>447</v>
      </c>
      <c r="AK33" s="569"/>
      <c r="AL33" s="569"/>
      <c r="AM33" s="835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707"/>
      <c r="AZ33" s="770" t="s">
        <v>530</v>
      </c>
      <c r="BA33" s="771"/>
      <c r="BB33" s="771"/>
      <c r="BC33" s="771"/>
      <c r="BD33" s="772"/>
      <c r="BE33" s="204">
        <f ca="1" t="shared" si="0"/>
      </c>
      <c r="BF33" s="1037"/>
      <c r="BG33" s="1037"/>
      <c r="BH33" s="1037"/>
      <c r="BI33" s="1038"/>
      <c r="BJ33" s="1037"/>
      <c r="BK33" s="1037"/>
      <c r="BL33" s="1037"/>
      <c r="BM33" s="1037"/>
      <c r="BN33" s="1037"/>
      <c r="BO33" s="1037"/>
      <c r="BP33" s="1052"/>
      <c r="BQ33" s="1052"/>
      <c r="BR33" s="1052"/>
      <c r="BS33" s="1052"/>
      <c r="BT33" s="1052"/>
      <c r="BU33" s="1053"/>
      <c r="BV33" s="1063">
        <f ca="1" t="shared" si="2"/>
      </c>
      <c r="BW33" s="1063"/>
      <c r="BX33" s="1063"/>
      <c r="BY33" s="1064"/>
      <c r="BZ33" s="1073"/>
      <c r="CA33" s="1074"/>
      <c r="CB33" s="1074"/>
      <c r="CC33" s="1074"/>
      <c r="CD33" s="159" t="s">
        <v>448</v>
      </c>
      <c r="CE33" s="158"/>
      <c r="CF33" s="267">
        <f ca="1" t="shared" si="1"/>
      </c>
      <c r="CG33" s="1020"/>
      <c r="CH33" s="1020"/>
      <c r="CI33" s="209"/>
      <c r="CJ33" s="206"/>
      <c r="CK33" s="207"/>
      <c r="CL33" s="786"/>
      <c r="CM33" s="787"/>
      <c r="CN33" s="787"/>
      <c r="CO33" s="787"/>
      <c r="CP33" s="787"/>
      <c r="CQ33" s="787"/>
      <c r="CR33" s="8"/>
      <c r="CS33" s="8" t="s">
        <v>449</v>
      </c>
      <c r="CT33" s="8"/>
      <c r="CU33" s="8"/>
      <c r="CV33" s="8"/>
      <c r="CW33" s="830"/>
      <c r="CX33" s="787"/>
      <c r="CY33" s="787"/>
      <c r="CZ33" s="787"/>
      <c r="DA33" s="8"/>
      <c r="DB33" s="167" t="s">
        <v>449</v>
      </c>
      <c r="DC33" s="814">
        <f>IF(CL33&gt;0,(IF(CF33&lt;6,CL33,0)),0)+IF(CL34&gt;0,(IF(CF34&lt;6,CL34,0)),0)+IF(CL35&gt;0,(IF(CF35&lt;6,CL35,0)),0)</f>
        <v>0</v>
      </c>
      <c r="DD33" s="815"/>
      <c r="DE33" s="815"/>
      <c r="DF33" s="815"/>
      <c r="DG33" s="816"/>
      <c r="DH33" s="807">
        <f>IF(I33=0,"",ROUND((+R33+AE33+DC33)/I33*100,1))</f>
      </c>
      <c r="DI33" s="807"/>
      <c r="DJ33" s="807"/>
      <c r="DK33" s="807"/>
      <c r="DL33" s="807"/>
      <c r="DM33" s="10"/>
    </row>
    <row r="34" spans="1:117" ht="12" customHeight="1">
      <c r="A34" s="571"/>
      <c r="B34" s="574"/>
      <c r="C34" s="890"/>
      <c r="D34" s="913" t="s">
        <v>459</v>
      </c>
      <c r="E34" s="913"/>
      <c r="F34" s="913"/>
      <c r="G34" s="913"/>
      <c r="H34" s="914"/>
      <c r="I34" s="841"/>
      <c r="J34" s="807"/>
      <c r="K34" s="807"/>
      <c r="L34" s="807"/>
      <c r="M34" s="807"/>
      <c r="N34" s="842"/>
      <c r="O34" s="755"/>
      <c r="P34" s="413"/>
      <c r="Q34" s="414"/>
      <c r="R34" s="749"/>
      <c r="S34" s="749"/>
      <c r="T34" s="749"/>
      <c r="U34" s="749"/>
      <c r="V34" s="749"/>
      <c r="W34" s="757"/>
      <c r="X34" s="749"/>
      <c r="Y34" s="749"/>
      <c r="Z34" s="749"/>
      <c r="AA34" s="758"/>
      <c r="AB34" s="907"/>
      <c r="AC34" s="908"/>
      <c r="AD34" s="909"/>
      <c r="AE34" s="886"/>
      <c r="AF34" s="749"/>
      <c r="AG34" s="749"/>
      <c r="AH34" s="749"/>
      <c r="AI34" s="887"/>
      <c r="AJ34" s="836" t="s">
        <v>451</v>
      </c>
      <c r="AK34" s="837"/>
      <c r="AL34" s="837"/>
      <c r="AM34" s="838"/>
      <c r="AN34" s="966"/>
      <c r="AO34" s="966"/>
      <c r="AP34" s="966"/>
      <c r="AQ34" s="966"/>
      <c r="AR34" s="966"/>
      <c r="AS34" s="966"/>
      <c r="AT34" s="966"/>
      <c r="AU34" s="966"/>
      <c r="AV34" s="966"/>
      <c r="AW34" s="966"/>
      <c r="AX34" s="966"/>
      <c r="AY34" s="967"/>
      <c r="AZ34" s="773" t="s">
        <v>530</v>
      </c>
      <c r="BA34" s="774"/>
      <c r="BB34" s="774"/>
      <c r="BC34" s="774"/>
      <c r="BD34" s="775"/>
      <c r="BE34" s="203">
        <f ca="1" t="shared" si="0"/>
      </c>
      <c r="BF34" s="1033"/>
      <c r="BG34" s="1033"/>
      <c r="BH34" s="1033"/>
      <c r="BI34" s="1034"/>
      <c r="BJ34" s="1033"/>
      <c r="BK34" s="1033"/>
      <c r="BL34" s="1033"/>
      <c r="BM34" s="1033"/>
      <c r="BN34" s="1033"/>
      <c r="BO34" s="1033"/>
      <c r="BP34" s="1033"/>
      <c r="BQ34" s="1033"/>
      <c r="BR34" s="1033"/>
      <c r="BS34" s="1033"/>
      <c r="BT34" s="1033"/>
      <c r="BU34" s="1048"/>
      <c r="BV34" s="1049">
        <f ca="1" t="shared" si="2"/>
      </c>
      <c r="BW34" s="1049"/>
      <c r="BX34" s="1049"/>
      <c r="BY34" s="1050"/>
      <c r="BZ34" s="1069"/>
      <c r="CA34" s="1070"/>
      <c r="CB34" s="1070"/>
      <c r="CC34" s="1070"/>
      <c r="CD34" s="170" t="s">
        <v>448</v>
      </c>
      <c r="CE34" s="169"/>
      <c r="CF34" s="260">
        <f ca="1" t="shared" si="1"/>
      </c>
      <c r="CG34" s="966"/>
      <c r="CH34" s="966"/>
      <c r="CI34" s="239"/>
      <c r="CJ34" s="240"/>
      <c r="CK34" s="241"/>
      <c r="CL34" s="782"/>
      <c r="CM34" s="783"/>
      <c r="CN34" s="783"/>
      <c r="CO34" s="783"/>
      <c r="CP34" s="783"/>
      <c r="CQ34" s="783"/>
      <c r="CR34" s="168"/>
      <c r="CS34" s="168" t="s">
        <v>449</v>
      </c>
      <c r="CT34" s="168"/>
      <c r="CU34" s="168"/>
      <c r="CV34" s="168"/>
      <c r="CW34" s="831"/>
      <c r="CX34" s="783"/>
      <c r="CY34" s="783"/>
      <c r="CZ34" s="783"/>
      <c r="DA34" s="168"/>
      <c r="DB34" s="171" t="s">
        <v>449</v>
      </c>
      <c r="DC34" s="817"/>
      <c r="DD34" s="818"/>
      <c r="DE34" s="818"/>
      <c r="DF34" s="818"/>
      <c r="DG34" s="819"/>
      <c r="DH34" s="807"/>
      <c r="DI34" s="807"/>
      <c r="DJ34" s="807"/>
      <c r="DK34" s="807"/>
      <c r="DL34" s="807"/>
      <c r="DM34" s="10"/>
    </row>
    <row r="35" spans="1:117" ht="12" customHeight="1">
      <c r="A35" s="571"/>
      <c r="B35" s="574"/>
      <c r="C35" s="890"/>
      <c r="D35" s="4"/>
      <c r="E35" s="4"/>
      <c r="F35" s="4"/>
      <c r="G35" s="4"/>
      <c r="H35" s="19"/>
      <c r="I35" s="4"/>
      <c r="J35" s="4"/>
      <c r="K35" s="4"/>
      <c r="L35" s="4"/>
      <c r="M35" s="4"/>
      <c r="N35" s="172" t="s">
        <v>449</v>
      </c>
      <c r="O35" s="756"/>
      <c r="P35" s="416"/>
      <c r="Q35" s="417"/>
      <c r="R35" s="4"/>
      <c r="S35" s="4"/>
      <c r="T35" s="4"/>
      <c r="U35" s="4"/>
      <c r="V35" s="172" t="s">
        <v>449</v>
      </c>
      <c r="W35" s="173"/>
      <c r="X35" s="4"/>
      <c r="Y35" s="4"/>
      <c r="Z35" s="4"/>
      <c r="AA35" s="174" t="s">
        <v>449</v>
      </c>
      <c r="AB35" s="910"/>
      <c r="AC35" s="911"/>
      <c r="AD35" s="912"/>
      <c r="AE35" s="28"/>
      <c r="AF35" s="4"/>
      <c r="AG35" s="4"/>
      <c r="AH35" s="4"/>
      <c r="AI35" s="177" t="s">
        <v>449</v>
      </c>
      <c r="AJ35" s="764" t="s">
        <v>452</v>
      </c>
      <c r="AK35" s="765"/>
      <c r="AL35" s="765"/>
      <c r="AM35" s="766"/>
      <c r="AN35" s="968"/>
      <c r="AO35" s="968"/>
      <c r="AP35" s="968"/>
      <c r="AQ35" s="968"/>
      <c r="AR35" s="968"/>
      <c r="AS35" s="968"/>
      <c r="AT35" s="968"/>
      <c r="AU35" s="968"/>
      <c r="AV35" s="968"/>
      <c r="AW35" s="968"/>
      <c r="AX35" s="968"/>
      <c r="AY35" s="969"/>
      <c r="AZ35" s="767" t="s">
        <v>530</v>
      </c>
      <c r="BA35" s="768"/>
      <c r="BB35" s="768"/>
      <c r="BC35" s="768"/>
      <c r="BD35" s="769"/>
      <c r="BE35" s="202">
        <f ca="1" t="shared" si="0"/>
      </c>
      <c r="BF35" s="1035"/>
      <c r="BG35" s="1035"/>
      <c r="BH35" s="1035"/>
      <c r="BI35" s="1036"/>
      <c r="BJ35" s="1035"/>
      <c r="BK35" s="1035"/>
      <c r="BL35" s="1035"/>
      <c r="BM35" s="1035"/>
      <c r="BN35" s="1035"/>
      <c r="BO35" s="1035"/>
      <c r="BP35" s="1035"/>
      <c r="BQ35" s="1035"/>
      <c r="BR35" s="1035"/>
      <c r="BS35" s="1035"/>
      <c r="BT35" s="1035"/>
      <c r="BU35" s="1051"/>
      <c r="BV35" s="1061">
        <f ca="1" t="shared" si="2"/>
      </c>
      <c r="BW35" s="1061"/>
      <c r="BX35" s="1061"/>
      <c r="BY35" s="1062"/>
      <c r="BZ35" s="1071"/>
      <c r="CA35" s="1072"/>
      <c r="CB35" s="1072"/>
      <c r="CC35" s="1072"/>
      <c r="CD35" s="173" t="s">
        <v>448</v>
      </c>
      <c r="CE35" s="175"/>
      <c r="CF35" s="270">
        <f ca="1" t="shared" si="1"/>
      </c>
      <c r="CG35" s="968"/>
      <c r="CH35" s="968"/>
      <c r="CI35" s="217"/>
      <c r="CJ35" s="212"/>
      <c r="CK35" s="213"/>
      <c r="CL35" s="784"/>
      <c r="CM35" s="785"/>
      <c r="CN35" s="785"/>
      <c r="CO35" s="785"/>
      <c r="CP35" s="785"/>
      <c r="CQ35" s="785"/>
      <c r="CR35" s="4"/>
      <c r="CS35" s="4" t="s">
        <v>449</v>
      </c>
      <c r="CT35" s="4"/>
      <c r="CU35" s="4"/>
      <c r="CV35" s="4"/>
      <c r="CW35" s="829"/>
      <c r="CX35" s="785"/>
      <c r="CY35" s="785"/>
      <c r="CZ35" s="785"/>
      <c r="DA35" s="4"/>
      <c r="DB35" s="174" t="s">
        <v>449</v>
      </c>
      <c r="DC35" s="4"/>
      <c r="DD35" s="4"/>
      <c r="DE35" s="4"/>
      <c r="DF35" s="4"/>
      <c r="DG35" s="174" t="s">
        <v>449</v>
      </c>
      <c r="DH35" s="4"/>
      <c r="DI35" s="4"/>
      <c r="DJ35" s="4"/>
      <c r="DK35" s="4"/>
      <c r="DL35" s="4"/>
      <c r="DM35" s="51" t="s">
        <v>105</v>
      </c>
    </row>
    <row r="36" spans="1:117" ht="12" customHeight="1">
      <c r="A36" s="571"/>
      <c r="B36" s="574"/>
      <c r="C36" s="890"/>
      <c r="D36" s="8"/>
      <c r="E36" s="8"/>
      <c r="F36" s="8"/>
      <c r="G36" s="8"/>
      <c r="H36" s="9"/>
      <c r="I36" s="839">
        <f>+(CL36+CL37+CL38)</f>
        <v>0</v>
      </c>
      <c r="J36" s="806"/>
      <c r="K36" s="806"/>
      <c r="L36" s="806"/>
      <c r="M36" s="806"/>
      <c r="N36" s="840"/>
      <c r="O36" s="205"/>
      <c r="P36" s="206"/>
      <c r="Q36" s="207"/>
      <c r="R36" s="206"/>
      <c r="S36" s="206"/>
      <c r="T36" s="206"/>
      <c r="U36" s="206"/>
      <c r="V36" s="206"/>
      <c r="W36" s="208"/>
      <c r="X36" s="206"/>
      <c r="Y36" s="206"/>
      <c r="Z36" s="206"/>
      <c r="AA36" s="207"/>
      <c r="AB36" s="206"/>
      <c r="AC36" s="206"/>
      <c r="AD36" s="206"/>
      <c r="AE36" s="209"/>
      <c r="AF36" s="206"/>
      <c r="AG36" s="206"/>
      <c r="AH36" s="206"/>
      <c r="AI36" s="210"/>
      <c r="AJ36" s="834" t="s">
        <v>447</v>
      </c>
      <c r="AK36" s="569"/>
      <c r="AL36" s="569"/>
      <c r="AM36" s="835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707"/>
      <c r="AZ36" s="770" t="s">
        <v>530</v>
      </c>
      <c r="BA36" s="771"/>
      <c r="BB36" s="771"/>
      <c r="BC36" s="771"/>
      <c r="BD36" s="772"/>
      <c r="BE36" s="204">
        <f ca="1" t="shared" si="0"/>
      </c>
      <c r="BF36" s="1037"/>
      <c r="BG36" s="1037"/>
      <c r="BH36" s="1037"/>
      <c r="BI36" s="1038"/>
      <c r="BJ36" s="1037"/>
      <c r="BK36" s="1037"/>
      <c r="BL36" s="1037"/>
      <c r="BM36" s="1037"/>
      <c r="BN36" s="1037"/>
      <c r="BO36" s="1037"/>
      <c r="BP36" s="1052"/>
      <c r="BQ36" s="1052"/>
      <c r="BR36" s="1052"/>
      <c r="BS36" s="1052"/>
      <c r="BT36" s="1052"/>
      <c r="BU36" s="1053"/>
      <c r="BV36" s="1063">
        <f ca="1" t="shared" si="2"/>
      </c>
      <c r="BW36" s="1063"/>
      <c r="BX36" s="1063"/>
      <c r="BY36" s="1064"/>
      <c r="BZ36" s="1073"/>
      <c r="CA36" s="1074"/>
      <c r="CB36" s="1074"/>
      <c r="CC36" s="1074"/>
      <c r="CD36" s="159" t="s">
        <v>448</v>
      </c>
      <c r="CE36" s="158"/>
      <c r="CF36" s="267">
        <f ca="1" t="shared" si="1"/>
      </c>
      <c r="CG36" s="1020"/>
      <c r="CH36" s="1020"/>
      <c r="CI36" s="209"/>
      <c r="CJ36" s="206"/>
      <c r="CK36" s="207"/>
      <c r="CL36" s="786"/>
      <c r="CM36" s="787"/>
      <c r="CN36" s="787"/>
      <c r="CO36" s="787"/>
      <c r="CP36" s="787"/>
      <c r="CQ36" s="787"/>
      <c r="CR36" s="8"/>
      <c r="CS36" s="8" t="s">
        <v>449</v>
      </c>
      <c r="CT36" s="8"/>
      <c r="CU36" s="8"/>
      <c r="CV36" s="8"/>
      <c r="CW36" s="223"/>
      <c r="CX36" s="220"/>
      <c r="CY36" s="220"/>
      <c r="CZ36" s="220"/>
      <c r="DA36" s="220"/>
      <c r="DB36" s="224"/>
      <c r="DC36" s="814">
        <f>IF(CL36&gt;0,(IF(CF36&lt;6,CL36,0)),0)+IF(CL37&gt;0,(IF(CF37&lt;6,CL37,0)),0)+IF(CL38&gt;0,(IF(CF38&lt;6,CL38,0)),0)</f>
        <v>0</v>
      </c>
      <c r="DD36" s="815"/>
      <c r="DE36" s="815"/>
      <c r="DF36" s="815"/>
      <c r="DG36" s="816"/>
      <c r="DH36" s="807">
        <f>IF(I36=0,"",ROUND(+DC36/I36*100,1))</f>
      </c>
      <c r="DI36" s="807"/>
      <c r="DJ36" s="807"/>
      <c r="DK36" s="807"/>
      <c r="DL36" s="807"/>
      <c r="DM36" s="10"/>
    </row>
    <row r="37" spans="1:117" ht="12" customHeight="1">
      <c r="A37" s="571"/>
      <c r="B37" s="574"/>
      <c r="C37" s="890"/>
      <c r="D37" s="913" t="s">
        <v>460</v>
      </c>
      <c r="E37" s="913"/>
      <c r="F37" s="913"/>
      <c r="G37" s="913"/>
      <c r="H37" s="914"/>
      <c r="I37" s="841"/>
      <c r="J37" s="807"/>
      <c r="K37" s="807"/>
      <c r="L37" s="807"/>
      <c r="M37" s="807"/>
      <c r="N37" s="842"/>
      <c r="O37" s="205"/>
      <c r="P37" s="206"/>
      <c r="Q37" s="207"/>
      <c r="R37" s="206"/>
      <c r="S37" s="206"/>
      <c r="T37" s="206"/>
      <c r="U37" s="206"/>
      <c r="V37" s="206"/>
      <c r="W37" s="208"/>
      <c r="X37" s="206"/>
      <c r="Y37" s="206"/>
      <c r="Z37" s="206"/>
      <c r="AA37" s="207"/>
      <c r="AB37" s="206"/>
      <c r="AC37" s="206"/>
      <c r="AD37" s="206"/>
      <c r="AE37" s="209"/>
      <c r="AF37" s="206"/>
      <c r="AG37" s="206"/>
      <c r="AH37" s="206"/>
      <c r="AI37" s="210"/>
      <c r="AJ37" s="836" t="s">
        <v>451</v>
      </c>
      <c r="AK37" s="837"/>
      <c r="AL37" s="837"/>
      <c r="AM37" s="838"/>
      <c r="AN37" s="966"/>
      <c r="AO37" s="966"/>
      <c r="AP37" s="966"/>
      <c r="AQ37" s="966"/>
      <c r="AR37" s="966"/>
      <c r="AS37" s="966"/>
      <c r="AT37" s="966"/>
      <c r="AU37" s="966"/>
      <c r="AV37" s="966"/>
      <c r="AW37" s="966"/>
      <c r="AX37" s="966"/>
      <c r="AY37" s="967"/>
      <c r="AZ37" s="773" t="s">
        <v>530</v>
      </c>
      <c r="BA37" s="774"/>
      <c r="BB37" s="774"/>
      <c r="BC37" s="774"/>
      <c r="BD37" s="775"/>
      <c r="BE37" s="203">
        <f ca="1" t="shared" si="0"/>
      </c>
      <c r="BF37" s="1033"/>
      <c r="BG37" s="1033"/>
      <c r="BH37" s="1033"/>
      <c r="BI37" s="1034"/>
      <c r="BJ37" s="1033"/>
      <c r="BK37" s="1033"/>
      <c r="BL37" s="1033"/>
      <c r="BM37" s="1033"/>
      <c r="BN37" s="1033"/>
      <c r="BO37" s="1033"/>
      <c r="BP37" s="1033"/>
      <c r="BQ37" s="1033"/>
      <c r="BR37" s="1033"/>
      <c r="BS37" s="1033"/>
      <c r="BT37" s="1033"/>
      <c r="BU37" s="1048"/>
      <c r="BV37" s="1049">
        <f ca="1" t="shared" si="2"/>
      </c>
      <c r="BW37" s="1049"/>
      <c r="BX37" s="1049"/>
      <c r="BY37" s="1050"/>
      <c r="BZ37" s="1069"/>
      <c r="CA37" s="1070"/>
      <c r="CB37" s="1070"/>
      <c r="CC37" s="1070"/>
      <c r="CD37" s="170" t="s">
        <v>448</v>
      </c>
      <c r="CE37" s="169"/>
      <c r="CF37" s="260">
        <f ca="1" t="shared" si="1"/>
      </c>
      <c r="CG37" s="966"/>
      <c r="CH37" s="966"/>
      <c r="CI37" s="239"/>
      <c r="CJ37" s="240"/>
      <c r="CK37" s="241"/>
      <c r="CL37" s="782"/>
      <c r="CM37" s="783"/>
      <c r="CN37" s="783"/>
      <c r="CO37" s="783"/>
      <c r="CP37" s="783"/>
      <c r="CQ37" s="783"/>
      <c r="CR37" s="168"/>
      <c r="CS37" s="168" t="s">
        <v>449</v>
      </c>
      <c r="CT37" s="168"/>
      <c r="CU37" s="168"/>
      <c r="CV37" s="168"/>
      <c r="CW37" s="208"/>
      <c r="CX37" s="206"/>
      <c r="CY37" s="206"/>
      <c r="CZ37" s="206"/>
      <c r="DA37" s="206"/>
      <c r="DB37" s="228"/>
      <c r="DC37" s="817"/>
      <c r="DD37" s="818"/>
      <c r="DE37" s="818"/>
      <c r="DF37" s="818"/>
      <c r="DG37" s="819"/>
      <c r="DH37" s="807"/>
      <c r="DI37" s="807"/>
      <c r="DJ37" s="807"/>
      <c r="DK37" s="807"/>
      <c r="DL37" s="807"/>
      <c r="DM37" s="10"/>
    </row>
    <row r="38" spans="1:117" ht="12" customHeight="1">
      <c r="A38" s="571"/>
      <c r="B38" s="574"/>
      <c r="C38" s="890"/>
      <c r="D38" s="4"/>
      <c r="E38" s="4"/>
      <c r="F38" s="4"/>
      <c r="G38" s="4"/>
      <c r="H38" s="19"/>
      <c r="I38" s="4"/>
      <c r="J38" s="4"/>
      <c r="K38" s="4"/>
      <c r="L38" s="4"/>
      <c r="M38" s="4"/>
      <c r="N38" s="172" t="s">
        <v>449</v>
      </c>
      <c r="O38" s="211"/>
      <c r="P38" s="212"/>
      <c r="Q38" s="213"/>
      <c r="R38" s="212"/>
      <c r="S38" s="212"/>
      <c r="T38" s="212"/>
      <c r="U38" s="212"/>
      <c r="V38" s="214"/>
      <c r="W38" s="215"/>
      <c r="X38" s="212"/>
      <c r="Y38" s="212"/>
      <c r="Z38" s="212"/>
      <c r="AA38" s="216"/>
      <c r="AB38" s="212"/>
      <c r="AC38" s="212"/>
      <c r="AD38" s="212"/>
      <c r="AE38" s="217"/>
      <c r="AF38" s="212"/>
      <c r="AG38" s="212"/>
      <c r="AH38" s="212"/>
      <c r="AI38" s="218"/>
      <c r="AJ38" s="764" t="s">
        <v>452</v>
      </c>
      <c r="AK38" s="765"/>
      <c r="AL38" s="765"/>
      <c r="AM38" s="766"/>
      <c r="AN38" s="968"/>
      <c r="AO38" s="968"/>
      <c r="AP38" s="968"/>
      <c r="AQ38" s="968"/>
      <c r="AR38" s="968"/>
      <c r="AS38" s="968"/>
      <c r="AT38" s="968"/>
      <c r="AU38" s="968"/>
      <c r="AV38" s="968"/>
      <c r="AW38" s="968"/>
      <c r="AX38" s="968"/>
      <c r="AY38" s="969"/>
      <c r="AZ38" s="767" t="s">
        <v>530</v>
      </c>
      <c r="BA38" s="768"/>
      <c r="BB38" s="768"/>
      <c r="BC38" s="768"/>
      <c r="BD38" s="769"/>
      <c r="BE38" s="202">
        <f ca="1" t="shared" si="0"/>
      </c>
      <c r="BF38" s="1035"/>
      <c r="BG38" s="1035"/>
      <c r="BH38" s="1035"/>
      <c r="BI38" s="1036"/>
      <c r="BJ38" s="1035"/>
      <c r="BK38" s="1035"/>
      <c r="BL38" s="1035"/>
      <c r="BM38" s="1035"/>
      <c r="BN38" s="1035"/>
      <c r="BO38" s="1035"/>
      <c r="BP38" s="1035"/>
      <c r="BQ38" s="1035"/>
      <c r="BR38" s="1035"/>
      <c r="BS38" s="1035"/>
      <c r="BT38" s="1035"/>
      <c r="BU38" s="1051"/>
      <c r="BV38" s="1061">
        <f ca="1" t="shared" si="2"/>
      </c>
      <c r="BW38" s="1061"/>
      <c r="BX38" s="1061"/>
      <c r="BY38" s="1062"/>
      <c r="BZ38" s="1071"/>
      <c r="CA38" s="1072"/>
      <c r="CB38" s="1072"/>
      <c r="CC38" s="1072"/>
      <c r="CD38" s="173" t="s">
        <v>448</v>
      </c>
      <c r="CE38" s="175"/>
      <c r="CF38" s="270">
        <f ca="1" t="shared" si="1"/>
      </c>
      <c r="CG38" s="968"/>
      <c r="CH38" s="968"/>
      <c r="CI38" s="217"/>
      <c r="CJ38" s="212"/>
      <c r="CK38" s="213"/>
      <c r="CL38" s="784"/>
      <c r="CM38" s="785"/>
      <c r="CN38" s="785"/>
      <c r="CO38" s="785"/>
      <c r="CP38" s="785"/>
      <c r="CQ38" s="785"/>
      <c r="CR38" s="4"/>
      <c r="CS38" s="4" t="s">
        <v>449</v>
      </c>
      <c r="CT38" s="4"/>
      <c r="CU38" s="4"/>
      <c r="CV38" s="4"/>
      <c r="CW38" s="215"/>
      <c r="CX38" s="212"/>
      <c r="CY38" s="212"/>
      <c r="CZ38" s="212"/>
      <c r="DA38" s="212"/>
      <c r="DB38" s="216"/>
      <c r="DC38" s="4"/>
      <c r="DD38" s="4"/>
      <c r="DE38" s="4"/>
      <c r="DF38" s="4"/>
      <c r="DG38" s="174" t="s">
        <v>449</v>
      </c>
      <c r="DH38" s="4"/>
      <c r="DI38" s="4"/>
      <c r="DJ38" s="4"/>
      <c r="DK38" s="4"/>
      <c r="DL38" s="4"/>
      <c r="DM38" s="51" t="s">
        <v>105</v>
      </c>
    </row>
    <row r="39" spans="1:117" ht="12" customHeight="1">
      <c r="A39" s="571"/>
      <c r="B39" s="574"/>
      <c r="C39" s="890"/>
      <c r="D39" s="309" t="s">
        <v>523</v>
      </c>
      <c r="E39" s="310"/>
      <c r="F39" s="310"/>
      <c r="G39" s="310"/>
      <c r="H39" s="311"/>
      <c r="I39" s="839">
        <f>+R39+AE39+(CL39+CL40+CL41)</f>
        <v>0</v>
      </c>
      <c r="J39" s="806"/>
      <c r="K39" s="806"/>
      <c r="L39" s="806"/>
      <c r="M39" s="806"/>
      <c r="N39" s="840"/>
      <c r="O39" s="219"/>
      <c r="P39" s="220"/>
      <c r="Q39" s="221"/>
      <c r="R39" s="220"/>
      <c r="S39" s="220"/>
      <c r="T39" s="220"/>
      <c r="U39" s="220"/>
      <c r="V39" s="222"/>
      <c r="W39" s="223"/>
      <c r="X39" s="220"/>
      <c r="Y39" s="220"/>
      <c r="Z39" s="220"/>
      <c r="AA39" s="224"/>
      <c r="AB39" s="220"/>
      <c r="AC39" s="220"/>
      <c r="AD39" s="220"/>
      <c r="AE39" s="225"/>
      <c r="AF39" s="220"/>
      <c r="AG39" s="220"/>
      <c r="AH39" s="220"/>
      <c r="AI39" s="226"/>
      <c r="AJ39" s="834" t="s">
        <v>447</v>
      </c>
      <c r="AK39" s="569"/>
      <c r="AL39" s="569"/>
      <c r="AM39" s="835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707"/>
      <c r="AZ39" s="770" t="s">
        <v>530</v>
      </c>
      <c r="BA39" s="771"/>
      <c r="BB39" s="771"/>
      <c r="BC39" s="771"/>
      <c r="BD39" s="772"/>
      <c r="BE39" s="204">
        <f ca="1" t="shared" si="0"/>
      </c>
      <c r="BF39" s="1037"/>
      <c r="BG39" s="1037"/>
      <c r="BH39" s="1037"/>
      <c r="BI39" s="1038"/>
      <c r="BJ39" s="1037"/>
      <c r="BK39" s="1037"/>
      <c r="BL39" s="1037"/>
      <c r="BM39" s="1037"/>
      <c r="BN39" s="1037"/>
      <c r="BO39" s="1037"/>
      <c r="BP39" s="1052"/>
      <c r="BQ39" s="1052"/>
      <c r="BR39" s="1052"/>
      <c r="BS39" s="1052"/>
      <c r="BT39" s="1052"/>
      <c r="BU39" s="1053"/>
      <c r="BV39" s="1063">
        <f ca="1" t="shared" si="2"/>
      </c>
      <c r="BW39" s="1063"/>
      <c r="BX39" s="1063"/>
      <c r="BY39" s="1064"/>
      <c r="BZ39" s="1073"/>
      <c r="CA39" s="1074"/>
      <c r="CB39" s="1074"/>
      <c r="CC39" s="1074"/>
      <c r="CD39" s="159" t="s">
        <v>448</v>
      </c>
      <c r="CE39" s="158"/>
      <c r="CF39" s="267">
        <f ca="1" t="shared" si="1"/>
      </c>
      <c r="CG39" s="1020"/>
      <c r="CH39" s="1020"/>
      <c r="CI39" s="209"/>
      <c r="CJ39" s="206"/>
      <c r="CK39" s="207"/>
      <c r="CL39" s="786"/>
      <c r="CM39" s="787"/>
      <c r="CN39" s="787"/>
      <c r="CO39" s="787"/>
      <c r="CP39" s="787"/>
      <c r="CQ39" s="787"/>
      <c r="CR39" s="8"/>
      <c r="CS39" s="8" t="s">
        <v>449</v>
      </c>
      <c r="CT39" s="8"/>
      <c r="CU39" s="8"/>
      <c r="CV39" s="8"/>
      <c r="CW39" s="223"/>
      <c r="CX39" s="220"/>
      <c r="CY39" s="220"/>
      <c r="CZ39" s="220"/>
      <c r="DA39" s="220"/>
      <c r="DB39" s="224"/>
      <c r="DC39" s="820">
        <f>IF(CL39&gt;0,(IF(CF39&lt;6,CL39,0)),0)+IF(CL40&gt;0,(IF(CF40&lt;6,CL40,0)),0)+IF(CL41&gt;0,(IF(CF41&lt;6,CL41,0)),0)</f>
        <v>0</v>
      </c>
      <c r="DD39" s="821"/>
      <c r="DE39" s="821"/>
      <c r="DF39" s="821"/>
      <c r="DG39" s="822"/>
      <c r="DH39" s="807">
        <f>IF(I39=0,"",ROUND(+DC39/I39*100,1))</f>
      </c>
      <c r="DI39" s="807"/>
      <c r="DJ39" s="807"/>
      <c r="DK39" s="807"/>
      <c r="DL39" s="807"/>
      <c r="DM39" s="10"/>
    </row>
    <row r="40" spans="1:117" ht="12" customHeight="1">
      <c r="A40" s="571"/>
      <c r="B40" s="574"/>
      <c r="C40" s="890"/>
      <c r="D40" s="312"/>
      <c r="E40" s="313"/>
      <c r="F40" s="313"/>
      <c r="G40" s="313"/>
      <c r="H40" s="314"/>
      <c r="I40" s="841"/>
      <c r="J40" s="807"/>
      <c r="K40" s="807"/>
      <c r="L40" s="807"/>
      <c r="M40" s="807"/>
      <c r="N40" s="842"/>
      <c r="O40" s="205"/>
      <c r="P40" s="206"/>
      <c r="Q40" s="207"/>
      <c r="R40" s="206"/>
      <c r="S40" s="206"/>
      <c r="T40" s="206"/>
      <c r="U40" s="206"/>
      <c r="V40" s="227"/>
      <c r="W40" s="208"/>
      <c r="X40" s="206"/>
      <c r="Y40" s="206"/>
      <c r="Z40" s="206"/>
      <c r="AA40" s="228"/>
      <c r="AB40" s="206"/>
      <c r="AC40" s="206"/>
      <c r="AD40" s="206"/>
      <c r="AE40" s="209"/>
      <c r="AF40" s="206"/>
      <c r="AG40" s="206"/>
      <c r="AH40" s="206"/>
      <c r="AI40" s="210"/>
      <c r="AJ40" s="836" t="s">
        <v>451</v>
      </c>
      <c r="AK40" s="837"/>
      <c r="AL40" s="837"/>
      <c r="AM40" s="838"/>
      <c r="AN40" s="966"/>
      <c r="AO40" s="966"/>
      <c r="AP40" s="966"/>
      <c r="AQ40" s="966"/>
      <c r="AR40" s="966"/>
      <c r="AS40" s="966"/>
      <c r="AT40" s="966"/>
      <c r="AU40" s="966"/>
      <c r="AV40" s="966"/>
      <c r="AW40" s="966"/>
      <c r="AX40" s="966"/>
      <c r="AY40" s="967"/>
      <c r="AZ40" s="773" t="s">
        <v>530</v>
      </c>
      <c r="BA40" s="774"/>
      <c r="BB40" s="774"/>
      <c r="BC40" s="774"/>
      <c r="BD40" s="775"/>
      <c r="BE40" s="203">
        <f ca="1" t="shared" si="0"/>
      </c>
      <c r="BF40" s="1033"/>
      <c r="BG40" s="1033"/>
      <c r="BH40" s="1033"/>
      <c r="BI40" s="1034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48"/>
      <c r="BV40" s="1049">
        <f ca="1" t="shared" si="2"/>
      </c>
      <c r="BW40" s="1049"/>
      <c r="BX40" s="1049"/>
      <c r="BY40" s="1050"/>
      <c r="BZ40" s="1069"/>
      <c r="CA40" s="1070"/>
      <c r="CB40" s="1070"/>
      <c r="CC40" s="1070"/>
      <c r="CD40" s="170" t="s">
        <v>448</v>
      </c>
      <c r="CE40" s="169"/>
      <c r="CF40" s="260">
        <f ca="1" t="shared" si="1"/>
      </c>
      <c r="CG40" s="966"/>
      <c r="CH40" s="966"/>
      <c r="CI40" s="239"/>
      <c r="CJ40" s="240"/>
      <c r="CK40" s="241"/>
      <c r="CL40" s="782"/>
      <c r="CM40" s="783"/>
      <c r="CN40" s="783"/>
      <c r="CO40" s="783"/>
      <c r="CP40" s="783"/>
      <c r="CQ40" s="783"/>
      <c r="CR40" s="168"/>
      <c r="CS40" s="168" t="s">
        <v>449</v>
      </c>
      <c r="CT40" s="168"/>
      <c r="CU40" s="168"/>
      <c r="CV40" s="168"/>
      <c r="CW40" s="208"/>
      <c r="CX40" s="206"/>
      <c r="CY40" s="206"/>
      <c r="CZ40" s="206"/>
      <c r="DA40" s="206"/>
      <c r="DB40" s="228"/>
      <c r="DC40" s="823"/>
      <c r="DD40" s="824"/>
      <c r="DE40" s="824"/>
      <c r="DF40" s="824"/>
      <c r="DG40" s="825"/>
      <c r="DH40" s="807"/>
      <c r="DI40" s="807"/>
      <c r="DJ40" s="807"/>
      <c r="DK40" s="807"/>
      <c r="DL40" s="807"/>
      <c r="DM40" s="10"/>
    </row>
    <row r="41" spans="1:117" ht="12" customHeight="1">
      <c r="A41" s="571"/>
      <c r="B41" s="574"/>
      <c r="C41" s="890"/>
      <c r="D41" s="315"/>
      <c r="E41" s="316"/>
      <c r="F41" s="316"/>
      <c r="G41" s="316"/>
      <c r="H41" s="317"/>
      <c r="I41" s="28"/>
      <c r="J41" s="4"/>
      <c r="K41" s="4"/>
      <c r="L41" s="4"/>
      <c r="M41" s="4"/>
      <c r="N41" s="172" t="s">
        <v>449</v>
      </c>
      <c r="O41" s="211"/>
      <c r="P41" s="212"/>
      <c r="Q41" s="213"/>
      <c r="R41" s="212"/>
      <c r="S41" s="212"/>
      <c r="T41" s="212"/>
      <c r="U41" s="212"/>
      <c r="V41" s="214"/>
      <c r="W41" s="215"/>
      <c r="X41" s="212"/>
      <c r="Y41" s="212"/>
      <c r="Z41" s="212"/>
      <c r="AA41" s="216"/>
      <c r="AB41" s="212"/>
      <c r="AC41" s="212"/>
      <c r="AD41" s="212"/>
      <c r="AE41" s="217"/>
      <c r="AF41" s="212"/>
      <c r="AG41" s="212"/>
      <c r="AH41" s="212"/>
      <c r="AI41" s="218"/>
      <c r="AJ41" s="764" t="s">
        <v>452</v>
      </c>
      <c r="AK41" s="765"/>
      <c r="AL41" s="765"/>
      <c r="AM41" s="766"/>
      <c r="AN41" s="968"/>
      <c r="AO41" s="968"/>
      <c r="AP41" s="968"/>
      <c r="AQ41" s="968"/>
      <c r="AR41" s="968"/>
      <c r="AS41" s="968"/>
      <c r="AT41" s="968"/>
      <c r="AU41" s="968"/>
      <c r="AV41" s="968"/>
      <c r="AW41" s="968"/>
      <c r="AX41" s="968"/>
      <c r="AY41" s="969"/>
      <c r="AZ41" s="767" t="s">
        <v>530</v>
      </c>
      <c r="BA41" s="768"/>
      <c r="BB41" s="768"/>
      <c r="BC41" s="768"/>
      <c r="BD41" s="769"/>
      <c r="BE41" s="202">
        <f ca="1" t="shared" si="0"/>
      </c>
      <c r="BF41" s="1035"/>
      <c r="BG41" s="1035"/>
      <c r="BH41" s="1035"/>
      <c r="BI41" s="1036"/>
      <c r="BJ41" s="1035"/>
      <c r="BK41" s="1035"/>
      <c r="BL41" s="1035"/>
      <c r="BM41" s="1035"/>
      <c r="BN41" s="1035"/>
      <c r="BO41" s="1035"/>
      <c r="BP41" s="1035"/>
      <c r="BQ41" s="1035"/>
      <c r="BR41" s="1035"/>
      <c r="BS41" s="1035"/>
      <c r="BT41" s="1035"/>
      <c r="BU41" s="1051"/>
      <c r="BV41" s="1061">
        <f ca="1" t="shared" si="2"/>
      </c>
      <c r="BW41" s="1061"/>
      <c r="BX41" s="1061"/>
      <c r="BY41" s="1062"/>
      <c r="BZ41" s="1071"/>
      <c r="CA41" s="1072"/>
      <c r="CB41" s="1072"/>
      <c r="CC41" s="1072"/>
      <c r="CD41" s="173" t="s">
        <v>448</v>
      </c>
      <c r="CE41" s="175"/>
      <c r="CF41" s="270">
        <f ca="1" t="shared" si="1"/>
      </c>
      <c r="CG41" s="968"/>
      <c r="CH41" s="968"/>
      <c r="CI41" s="217"/>
      <c r="CJ41" s="212"/>
      <c r="CK41" s="213"/>
      <c r="CL41" s="784"/>
      <c r="CM41" s="785"/>
      <c r="CN41" s="785"/>
      <c r="CO41" s="785"/>
      <c r="CP41" s="785"/>
      <c r="CQ41" s="785"/>
      <c r="CR41" s="4"/>
      <c r="CS41" s="4" t="s">
        <v>449</v>
      </c>
      <c r="CT41" s="4"/>
      <c r="CU41" s="4"/>
      <c r="CV41" s="4"/>
      <c r="CW41" s="215"/>
      <c r="CX41" s="212"/>
      <c r="CY41" s="212"/>
      <c r="CZ41" s="212"/>
      <c r="DA41" s="212"/>
      <c r="DB41" s="216"/>
      <c r="DC41" s="4"/>
      <c r="DD41" s="4"/>
      <c r="DE41" s="4"/>
      <c r="DF41" s="4"/>
      <c r="DG41" s="174" t="s">
        <v>449</v>
      </c>
      <c r="DH41" s="4"/>
      <c r="DI41" s="4"/>
      <c r="DJ41" s="4"/>
      <c r="DK41" s="4"/>
      <c r="DL41" s="4"/>
      <c r="DM41" s="51" t="s">
        <v>105</v>
      </c>
    </row>
    <row r="42" spans="1:117" ht="12" customHeight="1">
      <c r="A42" s="571"/>
      <c r="B42" s="574"/>
      <c r="C42" s="890"/>
      <c r="D42" s="894" t="s">
        <v>524</v>
      </c>
      <c r="E42" s="844"/>
      <c r="F42" s="844"/>
      <c r="G42" s="844"/>
      <c r="H42" s="845"/>
      <c r="I42" s="839">
        <f>+(CL42+CL43+CL44)</f>
        <v>0</v>
      </c>
      <c r="J42" s="806"/>
      <c r="K42" s="806"/>
      <c r="L42" s="806"/>
      <c r="M42" s="806"/>
      <c r="N42" s="840"/>
      <c r="O42" s="205"/>
      <c r="P42" s="206"/>
      <c r="Q42" s="207"/>
      <c r="R42" s="206"/>
      <c r="S42" s="206"/>
      <c r="T42" s="206"/>
      <c r="U42" s="206"/>
      <c r="V42" s="206"/>
      <c r="W42" s="208"/>
      <c r="X42" s="206"/>
      <c r="Y42" s="206"/>
      <c r="Z42" s="206"/>
      <c r="AA42" s="207"/>
      <c r="AB42" s="206"/>
      <c r="AC42" s="206"/>
      <c r="AD42" s="206"/>
      <c r="AE42" s="209"/>
      <c r="AF42" s="206"/>
      <c r="AG42" s="206"/>
      <c r="AH42" s="206"/>
      <c r="AI42" s="210"/>
      <c r="AJ42" s="834" t="s">
        <v>447</v>
      </c>
      <c r="AK42" s="569"/>
      <c r="AL42" s="569"/>
      <c r="AM42" s="835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707"/>
      <c r="AZ42" s="770" t="s">
        <v>618</v>
      </c>
      <c r="BA42" s="771"/>
      <c r="BB42" s="771"/>
      <c r="BC42" s="771"/>
      <c r="BD42" s="772"/>
      <c r="BE42" s="204">
        <f ca="1" t="shared" si="0"/>
      </c>
      <c r="BF42" s="1037"/>
      <c r="BG42" s="1037"/>
      <c r="BH42" s="1037"/>
      <c r="BI42" s="1038"/>
      <c r="BJ42" s="1037"/>
      <c r="BK42" s="1037"/>
      <c r="BL42" s="1037"/>
      <c r="BM42" s="1037"/>
      <c r="BN42" s="1037"/>
      <c r="BO42" s="1037"/>
      <c r="BP42" s="1052"/>
      <c r="BQ42" s="1052"/>
      <c r="BR42" s="1052"/>
      <c r="BS42" s="1052"/>
      <c r="BT42" s="1052"/>
      <c r="BU42" s="1053"/>
      <c r="BV42" s="1063">
        <f ca="1" t="shared" si="2"/>
      </c>
      <c r="BW42" s="1063"/>
      <c r="BX42" s="1063"/>
      <c r="BY42" s="1064"/>
      <c r="BZ42" s="1073"/>
      <c r="CA42" s="1074"/>
      <c r="CB42" s="1074"/>
      <c r="CC42" s="1074"/>
      <c r="CD42" s="159" t="s">
        <v>448</v>
      </c>
      <c r="CE42" s="158"/>
      <c r="CF42" s="267">
        <f ca="1" t="shared" si="1"/>
      </c>
      <c r="CG42" s="1020"/>
      <c r="CH42" s="1020"/>
      <c r="CI42" s="209"/>
      <c r="CJ42" s="206"/>
      <c r="CK42" s="207"/>
      <c r="CL42" s="786"/>
      <c r="CM42" s="787"/>
      <c r="CN42" s="787"/>
      <c r="CO42" s="787"/>
      <c r="CP42" s="787"/>
      <c r="CQ42" s="787"/>
      <c r="CR42" s="8"/>
      <c r="CS42" s="8" t="s">
        <v>449</v>
      </c>
      <c r="CT42" s="8"/>
      <c r="CU42" s="8"/>
      <c r="CV42" s="8"/>
      <c r="CW42" s="223"/>
      <c r="CX42" s="220"/>
      <c r="CY42" s="220"/>
      <c r="CZ42" s="220"/>
      <c r="DA42" s="220"/>
      <c r="DB42" s="224"/>
      <c r="DC42" s="814">
        <f>IF(CL42&gt;0,(IF(CF42&lt;6,CL42,0)),0)+IF(CL43&gt;0,(IF(CF43&lt;6,CL43,0)),0)+IF(CL44&gt;0,(IF(CF44&lt;6,CL44,0)),0)</f>
        <v>0</v>
      </c>
      <c r="DD42" s="815"/>
      <c r="DE42" s="815"/>
      <c r="DF42" s="815"/>
      <c r="DG42" s="816"/>
      <c r="DH42" s="807">
        <f>IF(I42=0,"",ROUND(+DC42/I42*100,1))</f>
      </c>
      <c r="DI42" s="807"/>
      <c r="DJ42" s="807"/>
      <c r="DK42" s="807"/>
      <c r="DL42" s="807"/>
      <c r="DM42" s="10"/>
    </row>
    <row r="43" spans="1:117" ht="12" customHeight="1">
      <c r="A43" s="571"/>
      <c r="B43" s="574"/>
      <c r="C43" s="890"/>
      <c r="D43" s="970"/>
      <c r="E43" s="970"/>
      <c r="F43" s="970"/>
      <c r="G43" s="970"/>
      <c r="H43" s="848"/>
      <c r="I43" s="841"/>
      <c r="J43" s="807"/>
      <c r="K43" s="807"/>
      <c r="L43" s="807"/>
      <c r="M43" s="807"/>
      <c r="N43" s="842"/>
      <c r="O43" s="205"/>
      <c r="P43" s="206"/>
      <c r="Q43" s="207"/>
      <c r="R43" s="206"/>
      <c r="S43" s="206"/>
      <c r="T43" s="206"/>
      <c r="U43" s="206"/>
      <c r="V43" s="206"/>
      <c r="W43" s="208"/>
      <c r="X43" s="206"/>
      <c r="Y43" s="206"/>
      <c r="Z43" s="206"/>
      <c r="AA43" s="207"/>
      <c r="AB43" s="206"/>
      <c r="AC43" s="206"/>
      <c r="AD43" s="206"/>
      <c r="AE43" s="209"/>
      <c r="AF43" s="206"/>
      <c r="AG43" s="206"/>
      <c r="AH43" s="206"/>
      <c r="AI43" s="210"/>
      <c r="AJ43" s="836" t="s">
        <v>451</v>
      </c>
      <c r="AK43" s="837"/>
      <c r="AL43" s="837"/>
      <c r="AM43" s="838"/>
      <c r="AN43" s="966"/>
      <c r="AO43" s="966"/>
      <c r="AP43" s="966"/>
      <c r="AQ43" s="966"/>
      <c r="AR43" s="966"/>
      <c r="AS43" s="966"/>
      <c r="AT43" s="966"/>
      <c r="AU43" s="966"/>
      <c r="AV43" s="966"/>
      <c r="AW43" s="966"/>
      <c r="AX43" s="966"/>
      <c r="AY43" s="967"/>
      <c r="AZ43" s="773" t="s">
        <v>530</v>
      </c>
      <c r="BA43" s="774"/>
      <c r="BB43" s="774"/>
      <c r="BC43" s="774"/>
      <c r="BD43" s="775"/>
      <c r="BE43" s="203">
        <f ca="1" t="shared" si="0"/>
      </c>
      <c r="BF43" s="1033"/>
      <c r="BG43" s="1033"/>
      <c r="BH43" s="1033"/>
      <c r="BI43" s="1034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48"/>
      <c r="BV43" s="1049">
        <f ca="1" t="shared" si="2"/>
      </c>
      <c r="BW43" s="1049"/>
      <c r="BX43" s="1049"/>
      <c r="BY43" s="1050"/>
      <c r="BZ43" s="1069"/>
      <c r="CA43" s="1070"/>
      <c r="CB43" s="1070"/>
      <c r="CC43" s="1070"/>
      <c r="CD43" s="170" t="s">
        <v>448</v>
      </c>
      <c r="CE43" s="169"/>
      <c r="CF43" s="260">
        <f ca="1" t="shared" si="1"/>
      </c>
      <c r="CG43" s="966"/>
      <c r="CH43" s="966"/>
      <c r="CI43" s="239"/>
      <c r="CJ43" s="240"/>
      <c r="CK43" s="241"/>
      <c r="CL43" s="782"/>
      <c r="CM43" s="783"/>
      <c r="CN43" s="783"/>
      <c r="CO43" s="783"/>
      <c r="CP43" s="783"/>
      <c r="CQ43" s="783"/>
      <c r="CR43" s="168"/>
      <c r="CS43" s="168" t="s">
        <v>449</v>
      </c>
      <c r="CT43" s="168"/>
      <c r="CU43" s="168"/>
      <c r="CV43" s="168"/>
      <c r="CW43" s="208"/>
      <c r="CX43" s="206"/>
      <c r="CY43" s="206"/>
      <c r="CZ43" s="206"/>
      <c r="DA43" s="206"/>
      <c r="DB43" s="228"/>
      <c r="DC43" s="817"/>
      <c r="DD43" s="818"/>
      <c r="DE43" s="818"/>
      <c r="DF43" s="818"/>
      <c r="DG43" s="819"/>
      <c r="DH43" s="807"/>
      <c r="DI43" s="807"/>
      <c r="DJ43" s="807"/>
      <c r="DK43" s="807"/>
      <c r="DL43" s="807"/>
      <c r="DM43" s="10"/>
    </row>
    <row r="44" spans="1:117" ht="12" customHeight="1">
      <c r="A44" s="571"/>
      <c r="B44" s="574"/>
      <c r="C44" s="890"/>
      <c r="D44" s="497"/>
      <c r="E44" s="497"/>
      <c r="F44" s="497"/>
      <c r="G44" s="497"/>
      <c r="H44" s="498"/>
      <c r="I44" s="4"/>
      <c r="J44" s="4"/>
      <c r="K44" s="4"/>
      <c r="L44" s="4"/>
      <c r="M44" s="4"/>
      <c r="N44" s="172" t="s">
        <v>449</v>
      </c>
      <c r="O44" s="211"/>
      <c r="P44" s="212"/>
      <c r="Q44" s="213"/>
      <c r="R44" s="212"/>
      <c r="S44" s="212"/>
      <c r="T44" s="212"/>
      <c r="U44" s="212"/>
      <c r="V44" s="214"/>
      <c r="W44" s="215"/>
      <c r="X44" s="212"/>
      <c r="Y44" s="212"/>
      <c r="Z44" s="212"/>
      <c r="AA44" s="216"/>
      <c r="AB44" s="212"/>
      <c r="AC44" s="212"/>
      <c r="AD44" s="212"/>
      <c r="AE44" s="217"/>
      <c r="AF44" s="212"/>
      <c r="AG44" s="212"/>
      <c r="AH44" s="212"/>
      <c r="AI44" s="218"/>
      <c r="AJ44" s="764" t="s">
        <v>452</v>
      </c>
      <c r="AK44" s="765"/>
      <c r="AL44" s="765"/>
      <c r="AM44" s="766"/>
      <c r="AN44" s="968"/>
      <c r="AO44" s="968"/>
      <c r="AP44" s="968"/>
      <c r="AQ44" s="968"/>
      <c r="AR44" s="968"/>
      <c r="AS44" s="968"/>
      <c r="AT44" s="968"/>
      <c r="AU44" s="968"/>
      <c r="AV44" s="968"/>
      <c r="AW44" s="968"/>
      <c r="AX44" s="968"/>
      <c r="AY44" s="969"/>
      <c r="AZ44" s="767" t="s">
        <v>530</v>
      </c>
      <c r="BA44" s="768"/>
      <c r="BB44" s="768"/>
      <c r="BC44" s="768"/>
      <c r="BD44" s="769"/>
      <c r="BE44" s="202">
        <f ca="1" t="shared" si="0"/>
      </c>
      <c r="BF44" s="1035"/>
      <c r="BG44" s="1035"/>
      <c r="BH44" s="1035"/>
      <c r="BI44" s="1036"/>
      <c r="BJ44" s="1035"/>
      <c r="BK44" s="1035"/>
      <c r="BL44" s="1035"/>
      <c r="BM44" s="1035"/>
      <c r="BN44" s="1035"/>
      <c r="BO44" s="1035"/>
      <c r="BP44" s="1035"/>
      <c r="BQ44" s="1035"/>
      <c r="BR44" s="1035"/>
      <c r="BS44" s="1035"/>
      <c r="BT44" s="1035"/>
      <c r="BU44" s="1051"/>
      <c r="BV44" s="1061">
        <f ca="1" t="shared" si="2"/>
      </c>
      <c r="BW44" s="1061"/>
      <c r="BX44" s="1061"/>
      <c r="BY44" s="1062"/>
      <c r="BZ44" s="1071"/>
      <c r="CA44" s="1072"/>
      <c r="CB44" s="1072"/>
      <c r="CC44" s="1072"/>
      <c r="CD44" s="173" t="s">
        <v>448</v>
      </c>
      <c r="CE44" s="175"/>
      <c r="CF44" s="270">
        <f ca="1" t="shared" si="1"/>
      </c>
      <c r="CG44" s="968"/>
      <c r="CH44" s="968"/>
      <c r="CI44" s="217"/>
      <c r="CJ44" s="212"/>
      <c r="CK44" s="213"/>
      <c r="CL44" s="784"/>
      <c r="CM44" s="785"/>
      <c r="CN44" s="785"/>
      <c r="CO44" s="785"/>
      <c r="CP44" s="785"/>
      <c r="CQ44" s="785"/>
      <c r="CR44" s="4"/>
      <c r="CS44" s="4" t="s">
        <v>449</v>
      </c>
      <c r="CT44" s="4"/>
      <c r="CU44" s="4"/>
      <c r="CV44" s="4"/>
      <c r="CW44" s="215"/>
      <c r="CX44" s="212"/>
      <c r="CY44" s="212"/>
      <c r="CZ44" s="212"/>
      <c r="DA44" s="212"/>
      <c r="DB44" s="216"/>
      <c r="DC44" s="4"/>
      <c r="DD44" s="4"/>
      <c r="DE44" s="4"/>
      <c r="DF44" s="4"/>
      <c r="DG44" s="174" t="s">
        <v>449</v>
      </c>
      <c r="DH44" s="4"/>
      <c r="DI44" s="4"/>
      <c r="DJ44" s="4"/>
      <c r="DK44" s="4"/>
      <c r="DL44" s="4"/>
      <c r="DM44" s="51" t="s">
        <v>105</v>
      </c>
    </row>
    <row r="45" spans="1:117" ht="12" customHeight="1">
      <c r="A45" s="571"/>
      <c r="B45" s="574"/>
      <c r="C45" s="890"/>
      <c r="D45" s="843" t="s">
        <v>525</v>
      </c>
      <c r="E45" s="844"/>
      <c r="F45" s="844"/>
      <c r="G45" s="844"/>
      <c r="H45" s="845"/>
      <c r="I45" s="839">
        <f>+(CL45+CL46+CL47)</f>
        <v>0</v>
      </c>
      <c r="J45" s="806"/>
      <c r="K45" s="806"/>
      <c r="L45" s="806"/>
      <c r="M45" s="806"/>
      <c r="N45" s="840"/>
      <c r="O45" s="205"/>
      <c r="P45" s="206"/>
      <c r="Q45" s="207"/>
      <c r="R45" s="206"/>
      <c r="S45" s="206"/>
      <c r="T45" s="206"/>
      <c r="U45" s="206"/>
      <c r="V45" s="227"/>
      <c r="W45" s="208"/>
      <c r="X45" s="206"/>
      <c r="Y45" s="206"/>
      <c r="Z45" s="206"/>
      <c r="AA45" s="228"/>
      <c r="AB45" s="206"/>
      <c r="AC45" s="206"/>
      <c r="AD45" s="206"/>
      <c r="AE45" s="209"/>
      <c r="AF45" s="206"/>
      <c r="AG45" s="206"/>
      <c r="AH45" s="206"/>
      <c r="AI45" s="210"/>
      <c r="AJ45" s="834" t="s">
        <v>447</v>
      </c>
      <c r="AK45" s="569"/>
      <c r="AL45" s="569"/>
      <c r="AM45" s="835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707"/>
      <c r="AZ45" s="770" t="s">
        <v>530</v>
      </c>
      <c r="BA45" s="771"/>
      <c r="BB45" s="771"/>
      <c r="BC45" s="771"/>
      <c r="BD45" s="772"/>
      <c r="BE45" s="204">
        <f ca="1" t="shared" si="0"/>
      </c>
      <c r="BF45" s="1037"/>
      <c r="BG45" s="1037"/>
      <c r="BH45" s="1037"/>
      <c r="BI45" s="1038"/>
      <c r="BJ45" s="1037"/>
      <c r="BK45" s="1037"/>
      <c r="BL45" s="1037"/>
      <c r="BM45" s="1037"/>
      <c r="BN45" s="1037"/>
      <c r="BO45" s="1037"/>
      <c r="BP45" s="1052"/>
      <c r="BQ45" s="1052"/>
      <c r="BR45" s="1052"/>
      <c r="BS45" s="1052"/>
      <c r="BT45" s="1052"/>
      <c r="BU45" s="1053"/>
      <c r="BV45" s="1063">
        <f ca="1" t="shared" si="2"/>
      </c>
      <c r="BW45" s="1063"/>
      <c r="BX45" s="1063"/>
      <c r="BY45" s="1064"/>
      <c r="BZ45" s="1073"/>
      <c r="CA45" s="1074"/>
      <c r="CB45" s="1074"/>
      <c r="CC45" s="1074"/>
      <c r="CD45" s="159" t="s">
        <v>448</v>
      </c>
      <c r="CE45" s="158"/>
      <c r="CF45" s="267">
        <f ca="1" t="shared" si="1"/>
      </c>
      <c r="CG45" s="1020"/>
      <c r="CH45" s="1020"/>
      <c r="CI45" s="209"/>
      <c r="CJ45" s="206"/>
      <c r="CK45" s="207"/>
      <c r="CL45" s="786"/>
      <c r="CM45" s="787"/>
      <c r="CN45" s="787"/>
      <c r="CO45" s="787"/>
      <c r="CP45" s="787"/>
      <c r="CQ45" s="787"/>
      <c r="CR45" s="8"/>
      <c r="CS45" s="8" t="s">
        <v>449</v>
      </c>
      <c r="CT45" s="8"/>
      <c r="CU45" s="8"/>
      <c r="CV45" s="8"/>
      <c r="CW45" s="223"/>
      <c r="CX45" s="220"/>
      <c r="CY45" s="220"/>
      <c r="CZ45" s="220"/>
      <c r="DA45" s="220"/>
      <c r="DB45" s="224"/>
      <c r="DC45" s="814">
        <f>IF(CL45&gt;0,(IF(CF45&lt;6,CL45,0)),0)+IF(CL46&gt;0,(IF(CF46&lt;6,CL46,0)),0)+IF(CL47&gt;0,(IF(CF47&lt;6,CL47,0)),0)</f>
        <v>0</v>
      </c>
      <c r="DD45" s="815"/>
      <c r="DE45" s="815"/>
      <c r="DF45" s="815"/>
      <c r="DG45" s="816"/>
      <c r="DH45" s="807">
        <f>IF(I45=0,"",ROUND(+DC45/I45*100,1))</f>
      </c>
      <c r="DI45" s="807"/>
      <c r="DJ45" s="807"/>
      <c r="DK45" s="807"/>
      <c r="DL45" s="807"/>
      <c r="DM45" s="10"/>
    </row>
    <row r="46" spans="1:117" ht="12" customHeight="1">
      <c r="A46" s="571"/>
      <c r="B46" s="574"/>
      <c r="C46" s="890"/>
      <c r="D46" s="846"/>
      <c r="E46" s="847"/>
      <c r="F46" s="847"/>
      <c r="G46" s="847"/>
      <c r="H46" s="848"/>
      <c r="I46" s="841"/>
      <c r="J46" s="807"/>
      <c r="K46" s="807"/>
      <c r="L46" s="807"/>
      <c r="M46" s="807"/>
      <c r="N46" s="842"/>
      <c r="O46" s="205"/>
      <c r="P46" s="206"/>
      <c r="Q46" s="207"/>
      <c r="R46" s="206"/>
      <c r="S46" s="206"/>
      <c r="T46" s="206"/>
      <c r="U46" s="206"/>
      <c r="V46" s="227"/>
      <c r="W46" s="208"/>
      <c r="X46" s="206"/>
      <c r="Y46" s="206"/>
      <c r="Z46" s="206"/>
      <c r="AA46" s="228"/>
      <c r="AB46" s="206"/>
      <c r="AC46" s="206"/>
      <c r="AD46" s="206"/>
      <c r="AE46" s="209"/>
      <c r="AF46" s="206"/>
      <c r="AG46" s="206"/>
      <c r="AH46" s="206"/>
      <c r="AI46" s="210"/>
      <c r="AJ46" s="836" t="s">
        <v>451</v>
      </c>
      <c r="AK46" s="837"/>
      <c r="AL46" s="837"/>
      <c r="AM46" s="838"/>
      <c r="AN46" s="966"/>
      <c r="AO46" s="966"/>
      <c r="AP46" s="966"/>
      <c r="AQ46" s="966"/>
      <c r="AR46" s="966"/>
      <c r="AS46" s="966"/>
      <c r="AT46" s="966"/>
      <c r="AU46" s="966"/>
      <c r="AV46" s="966"/>
      <c r="AW46" s="966"/>
      <c r="AX46" s="966"/>
      <c r="AY46" s="967"/>
      <c r="AZ46" s="773" t="s">
        <v>530</v>
      </c>
      <c r="BA46" s="774"/>
      <c r="BB46" s="774"/>
      <c r="BC46" s="774"/>
      <c r="BD46" s="775"/>
      <c r="BE46" s="203">
        <f ca="1" t="shared" si="0"/>
      </c>
      <c r="BF46" s="1033"/>
      <c r="BG46" s="1033"/>
      <c r="BH46" s="1033"/>
      <c r="BI46" s="1034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48"/>
      <c r="BV46" s="1049">
        <f ca="1" t="shared" si="2"/>
      </c>
      <c r="BW46" s="1049"/>
      <c r="BX46" s="1049"/>
      <c r="BY46" s="1050"/>
      <c r="BZ46" s="1069"/>
      <c r="CA46" s="1070"/>
      <c r="CB46" s="1070"/>
      <c r="CC46" s="1070"/>
      <c r="CD46" s="170" t="s">
        <v>448</v>
      </c>
      <c r="CE46" s="169"/>
      <c r="CF46" s="260">
        <f ca="1" t="shared" si="1"/>
      </c>
      <c r="CG46" s="966"/>
      <c r="CH46" s="966"/>
      <c r="CI46" s="239"/>
      <c r="CJ46" s="240"/>
      <c r="CK46" s="241"/>
      <c r="CL46" s="782"/>
      <c r="CM46" s="783"/>
      <c r="CN46" s="783"/>
      <c r="CO46" s="783"/>
      <c r="CP46" s="783"/>
      <c r="CQ46" s="783"/>
      <c r="CR46" s="168"/>
      <c r="CS46" s="168" t="s">
        <v>449</v>
      </c>
      <c r="CT46" s="168"/>
      <c r="CU46" s="168"/>
      <c r="CV46" s="168"/>
      <c r="CW46" s="208"/>
      <c r="CX46" s="206"/>
      <c r="CY46" s="206"/>
      <c r="CZ46" s="206"/>
      <c r="DA46" s="206"/>
      <c r="DB46" s="228"/>
      <c r="DC46" s="817"/>
      <c r="DD46" s="818"/>
      <c r="DE46" s="818"/>
      <c r="DF46" s="818"/>
      <c r="DG46" s="819"/>
      <c r="DH46" s="807"/>
      <c r="DI46" s="807"/>
      <c r="DJ46" s="807"/>
      <c r="DK46" s="807"/>
      <c r="DL46" s="807"/>
      <c r="DM46" s="10"/>
    </row>
    <row r="47" spans="1:117" ht="12" customHeight="1">
      <c r="A47" s="571"/>
      <c r="B47" s="574"/>
      <c r="C47" s="890"/>
      <c r="D47" s="496"/>
      <c r="E47" s="497"/>
      <c r="F47" s="497"/>
      <c r="G47" s="497"/>
      <c r="H47" s="498"/>
      <c r="I47" s="4"/>
      <c r="J47" s="4"/>
      <c r="K47" s="4"/>
      <c r="L47" s="4"/>
      <c r="M47" s="4"/>
      <c r="N47" s="172" t="s">
        <v>449</v>
      </c>
      <c r="O47" s="211"/>
      <c r="P47" s="212"/>
      <c r="Q47" s="213"/>
      <c r="R47" s="212"/>
      <c r="S47" s="212"/>
      <c r="T47" s="212"/>
      <c r="U47" s="212"/>
      <c r="V47" s="214"/>
      <c r="W47" s="215"/>
      <c r="X47" s="212"/>
      <c r="Y47" s="212"/>
      <c r="Z47" s="212"/>
      <c r="AA47" s="216"/>
      <c r="AB47" s="212"/>
      <c r="AC47" s="212"/>
      <c r="AD47" s="212"/>
      <c r="AE47" s="217"/>
      <c r="AF47" s="212"/>
      <c r="AG47" s="212"/>
      <c r="AH47" s="212"/>
      <c r="AI47" s="218"/>
      <c r="AJ47" s="764" t="s">
        <v>452</v>
      </c>
      <c r="AK47" s="765"/>
      <c r="AL47" s="765"/>
      <c r="AM47" s="766"/>
      <c r="AN47" s="968"/>
      <c r="AO47" s="968"/>
      <c r="AP47" s="968"/>
      <c r="AQ47" s="968"/>
      <c r="AR47" s="968"/>
      <c r="AS47" s="968"/>
      <c r="AT47" s="968"/>
      <c r="AU47" s="968"/>
      <c r="AV47" s="968"/>
      <c r="AW47" s="968"/>
      <c r="AX47" s="968"/>
      <c r="AY47" s="969"/>
      <c r="AZ47" s="767" t="s">
        <v>530</v>
      </c>
      <c r="BA47" s="768"/>
      <c r="BB47" s="768"/>
      <c r="BC47" s="768"/>
      <c r="BD47" s="769"/>
      <c r="BE47" s="202">
        <f ca="1" t="shared" si="0"/>
      </c>
      <c r="BF47" s="1035"/>
      <c r="BG47" s="1035"/>
      <c r="BH47" s="1035"/>
      <c r="BI47" s="1036"/>
      <c r="BJ47" s="1035"/>
      <c r="BK47" s="1035"/>
      <c r="BL47" s="1035"/>
      <c r="BM47" s="1035"/>
      <c r="BN47" s="1035"/>
      <c r="BO47" s="1035"/>
      <c r="BP47" s="1035"/>
      <c r="BQ47" s="1035"/>
      <c r="BR47" s="1035"/>
      <c r="BS47" s="1035"/>
      <c r="BT47" s="1035"/>
      <c r="BU47" s="1051"/>
      <c r="BV47" s="1061">
        <f ca="1" t="shared" si="2"/>
      </c>
      <c r="BW47" s="1061"/>
      <c r="BX47" s="1061"/>
      <c r="BY47" s="1062"/>
      <c r="BZ47" s="1071"/>
      <c r="CA47" s="1072"/>
      <c r="CB47" s="1072"/>
      <c r="CC47" s="1072"/>
      <c r="CD47" s="173" t="s">
        <v>448</v>
      </c>
      <c r="CE47" s="175"/>
      <c r="CF47" s="270">
        <f ca="1" t="shared" si="1"/>
      </c>
      <c r="CG47" s="968"/>
      <c r="CH47" s="968"/>
      <c r="CI47" s="217"/>
      <c r="CJ47" s="212"/>
      <c r="CK47" s="213"/>
      <c r="CL47" s="784"/>
      <c r="CM47" s="785"/>
      <c r="CN47" s="785"/>
      <c r="CO47" s="785"/>
      <c r="CP47" s="785"/>
      <c r="CQ47" s="785"/>
      <c r="CR47" s="4"/>
      <c r="CS47" s="4" t="s">
        <v>449</v>
      </c>
      <c r="CT47" s="4"/>
      <c r="CU47" s="4"/>
      <c r="CV47" s="4"/>
      <c r="CW47" s="215"/>
      <c r="CX47" s="212"/>
      <c r="CY47" s="212"/>
      <c r="CZ47" s="212"/>
      <c r="DA47" s="212"/>
      <c r="DB47" s="216"/>
      <c r="DC47" s="4"/>
      <c r="DD47" s="4"/>
      <c r="DE47" s="4"/>
      <c r="DF47" s="4"/>
      <c r="DG47" s="174" t="s">
        <v>449</v>
      </c>
      <c r="DH47" s="4"/>
      <c r="DI47" s="4"/>
      <c r="DJ47" s="4"/>
      <c r="DK47" s="4"/>
      <c r="DL47" s="4"/>
      <c r="DM47" s="51" t="s">
        <v>105</v>
      </c>
    </row>
    <row r="48" spans="1:117" ht="12" customHeight="1">
      <c r="A48" s="571"/>
      <c r="B48" s="574"/>
      <c r="C48" s="890"/>
      <c r="D48" s="7"/>
      <c r="E48" s="7"/>
      <c r="F48" s="7"/>
      <c r="G48" s="7"/>
      <c r="H48" s="13"/>
      <c r="I48" s="839">
        <f>+AE48+(CL48+CL49+CL50)</f>
        <v>0</v>
      </c>
      <c r="J48" s="806"/>
      <c r="K48" s="806"/>
      <c r="L48" s="806"/>
      <c r="M48" s="806"/>
      <c r="N48" s="840"/>
      <c r="O48" s="205"/>
      <c r="P48" s="206"/>
      <c r="Q48" s="207"/>
      <c r="R48" s="206"/>
      <c r="S48" s="206"/>
      <c r="T48" s="206"/>
      <c r="U48" s="206"/>
      <c r="V48" s="206"/>
      <c r="W48" s="208"/>
      <c r="X48" s="206"/>
      <c r="Y48" s="206"/>
      <c r="Z48" s="206"/>
      <c r="AA48" s="207"/>
      <c r="AB48" s="418">
        <f ca="1">IF(AB49="","",INDIRECT(AB49))</f>
      </c>
      <c r="AC48" s="310"/>
      <c r="AD48" s="311"/>
      <c r="AE48" s="884"/>
      <c r="AF48" s="868"/>
      <c r="AG48" s="868"/>
      <c r="AH48" s="868"/>
      <c r="AI48" s="885"/>
      <c r="AJ48" s="834" t="s">
        <v>447</v>
      </c>
      <c r="AK48" s="569"/>
      <c r="AL48" s="569"/>
      <c r="AM48" s="835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707"/>
      <c r="AZ48" s="770" t="s">
        <v>530</v>
      </c>
      <c r="BA48" s="771"/>
      <c r="BB48" s="771"/>
      <c r="BC48" s="771"/>
      <c r="BD48" s="772"/>
      <c r="BE48" s="204">
        <f ca="1" t="shared" si="0"/>
      </c>
      <c r="BF48" s="1037"/>
      <c r="BG48" s="1037"/>
      <c r="BH48" s="1037"/>
      <c r="BI48" s="1038"/>
      <c r="BJ48" s="1037"/>
      <c r="BK48" s="1037"/>
      <c r="BL48" s="1037"/>
      <c r="BM48" s="1037"/>
      <c r="BN48" s="1037"/>
      <c r="BO48" s="1037"/>
      <c r="BP48" s="1052"/>
      <c r="BQ48" s="1052"/>
      <c r="BR48" s="1052"/>
      <c r="BS48" s="1052"/>
      <c r="BT48" s="1052"/>
      <c r="BU48" s="1053"/>
      <c r="BV48" s="1063">
        <f ca="1" t="shared" si="2"/>
      </c>
      <c r="BW48" s="1063"/>
      <c r="BX48" s="1063"/>
      <c r="BY48" s="1064"/>
      <c r="BZ48" s="1073"/>
      <c r="CA48" s="1074"/>
      <c r="CB48" s="1074"/>
      <c r="CC48" s="1074"/>
      <c r="CD48" s="159" t="s">
        <v>448</v>
      </c>
      <c r="CE48" s="158"/>
      <c r="CF48" s="267">
        <f ca="1" t="shared" si="1"/>
      </c>
      <c r="CG48" s="1020"/>
      <c r="CH48" s="1020"/>
      <c r="CI48" s="209"/>
      <c r="CJ48" s="206"/>
      <c r="CK48" s="207"/>
      <c r="CL48" s="786"/>
      <c r="CM48" s="787"/>
      <c r="CN48" s="787"/>
      <c r="CO48" s="787"/>
      <c r="CP48" s="787"/>
      <c r="CQ48" s="787"/>
      <c r="CR48" s="156"/>
      <c r="CS48" s="156" t="s">
        <v>449</v>
      </c>
      <c r="CT48" s="156"/>
      <c r="CU48" s="156"/>
      <c r="CV48" s="155"/>
      <c r="CW48" s="223"/>
      <c r="CX48" s="220"/>
      <c r="CY48" s="220"/>
      <c r="CZ48" s="220"/>
      <c r="DA48" s="220"/>
      <c r="DB48" s="221"/>
      <c r="DC48" s="814">
        <f>IF(CL48&gt;0,(IF(CF48&lt;6,CL48,0)),0)+IF(CL49&gt;0,(IF(CF49&lt;6,CL49,0)),0)+IF(CL50&gt;0,(IF(CF50&lt;6,CL50,0)),0)</f>
        <v>0</v>
      </c>
      <c r="DD48" s="815"/>
      <c r="DE48" s="815"/>
      <c r="DF48" s="815"/>
      <c r="DG48" s="816"/>
      <c r="DH48" s="807">
        <f>IF(I48=0,"",ROUND((+AE48+DC48)/I48*100,1))</f>
      </c>
      <c r="DI48" s="807"/>
      <c r="DJ48" s="807"/>
      <c r="DK48" s="807"/>
      <c r="DL48" s="807"/>
      <c r="DM48" s="10"/>
    </row>
    <row r="49" spans="1:117" ht="12" customHeight="1">
      <c r="A49" s="571"/>
      <c r="B49" s="574"/>
      <c r="C49" s="890"/>
      <c r="D49" s="913" t="s">
        <v>461</v>
      </c>
      <c r="E49" s="913"/>
      <c r="F49" s="913"/>
      <c r="G49" s="913"/>
      <c r="H49" s="914"/>
      <c r="I49" s="841"/>
      <c r="J49" s="807"/>
      <c r="K49" s="807"/>
      <c r="L49" s="807"/>
      <c r="M49" s="807"/>
      <c r="N49" s="842"/>
      <c r="O49" s="205"/>
      <c r="P49" s="206"/>
      <c r="Q49" s="207"/>
      <c r="R49" s="206"/>
      <c r="S49" s="206"/>
      <c r="T49" s="206"/>
      <c r="U49" s="206"/>
      <c r="V49" s="206"/>
      <c r="W49" s="208"/>
      <c r="X49" s="206"/>
      <c r="Y49" s="206"/>
      <c r="Z49" s="206"/>
      <c r="AA49" s="207"/>
      <c r="AB49" s="907"/>
      <c r="AC49" s="908"/>
      <c r="AD49" s="909"/>
      <c r="AE49" s="886"/>
      <c r="AF49" s="749"/>
      <c r="AG49" s="749"/>
      <c r="AH49" s="749"/>
      <c r="AI49" s="887"/>
      <c r="AJ49" s="836" t="s">
        <v>451</v>
      </c>
      <c r="AK49" s="837"/>
      <c r="AL49" s="837"/>
      <c r="AM49" s="838"/>
      <c r="AN49" s="966"/>
      <c r="AO49" s="966"/>
      <c r="AP49" s="966"/>
      <c r="AQ49" s="966"/>
      <c r="AR49" s="966"/>
      <c r="AS49" s="966"/>
      <c r="AT49" s="966"/>
      <c r="AU49" s="966"/>
      <c r="AV49" s="966"/>
      <c r="AW49" s="966"/>
      <c r="AX49" s="966"/>
      <c r="AY49" s="967"/>
      <c r="AZ49" s="773" t="s">
        <v>530</v>
      </c>
      <c r="BA49" s="774"/>
      <c r="BB49" s="774"/>
      <c r="BC49" s="774"/>
      <c r="BD49" s="775"/>
      <c r="BE49" s="203">
        <f ca="1" t="shared" si="0"/>
      </c>
      <c r="BF49" s="1033"/>
      <c r="BG49" s="1033"/>
      <c r="BH49" s="1033"/>
      <c r="BI49" s="1034"/>
      <c r="BJ49" s="1033"/>
      <c r="BK49" s="1033"/>
      <c r="BL49" s="1033"/>
      <c r="BM49" s="1033"/>
      <c r="BN49" s="1033"/>
      <c r="BO49" s="1033"/>
      <c r="BP49" s="1033"/>
      <c r="BQ49" s="1033"/>
      <c r="BR49" s="1033"/>
      <c r="BS49" s="1033"/>
      <c r="BT49" s="1033"/>
      <c r="BU49" s="1048"/>
      <c r="BV49" s="1049">
        <f ca="1" t="shared" si="2"/>
      </c>
      <c r="BW49" s="1049"/>
      <c r="BX49" s="1049"/>
      <c r="BY49" s="1050"/>
      <c r="BZ49" s="1069"/>
      <c r="CA49" s="1070"/>
      <c r="CB49" s="1070"/>
      <c r="CC49" s="1070"/>
      <c r="CD49" s="170" t="s">
        <v>448</v>
      </c>
      <c r="CE49" s="169"/>
      <c r="CF49" s="260">
        <f ca="1" t="shared" si="1"/>
      </c>
      <c r="CG49" s="966"/>
      <c r="CH49" s="966"/>
      <c r="CI49" s="239"/>
      <c r="CJ49" s="240"/>
      <c r="CK49" s="241"/>
      <c r="CL49" s="782"/>
      <c r="CM49" s="783"/>
      <c r="CN49" s="783"/>
      <c r="CO49" s="783"/>
      <c r="CP49" s="783"/>
      <c r="CQ49" s="783"/>
      <c r="CR49" s="168"/>
      <c r="CS49" s="168" t="s">
        <v>449</v>
      </c>
      <c r="CT49" s="168"/>
      <c r="CU49" s="168"/>
      <c r="CV49" s="169"/>
      <c r="CW49" s="208"/>
      <c r="CX49" s="206"/>
      <c r="CY49" s="206"/>
      <c r="CZ49" s="206"/>
      <c r="DA49" s="206"/>
      <c r="DB49" s="207"/>
      <c r="DC49" s="817"/>
      <c r="DD49" s="818"/>
      <c r="DE49" s="818"/>
      <c r="DF49" s="818"/>
      <c r="DG49" s="819"/>
      <c r="DH49" s="807"/>
      <c r="DI49" s="807"/>
      <c r="DJ49" s="807"/>
      <c r="DK49" s="807"/>
      <c r="DL49" s="807"/>
      <c r="DM49" s="10"/>
    </row>
    <row r="50" spans="1:117" ht="12" customHeight="1">
      <c r="A50" s="571"/>
      <c r="B50" s="574"/>
      <c r="C50" s="890"/>
      <c r="D50" s="4"/>
      <c r="E50" s="4"/>
      <c r="F50" s="4"/>
      <c r="G50" s="4"/>
      <c r="H50" s="19"/>
      <c r="I50" s="4"/>
      <c r="J50" s="4"/>
      <c r="K50" s="4"/>
      <c r="L50" s="4"/>
      <c r="M50" s="4"/>
      <c r="N50" s="172" t="s">
        <v>449</v>
      </c>
      <c r="O50" s="211"/>
      <c r="P50" s="212"/>
      <c r="Q50" s="213"/>
      <c r="R50" s="212"/>
      <c r="S50" s="212"/>
      <c r="T50" s="212"/>
      <c r="U50" s="212"/>
      <c r="V50" s="212"/>
      <c r="W50" s="215"/>
      <c r="X50" s="212"/>
      <c r="Y50" s="212"/>
      <c r="Z50" s="212"/>
      <c r="AA50" s="213"/>
      <c r="AB50" s="910"/>
      <c r="AC50" s="911"/>
      <c r="AD50" s="912"/>
      <c r="AE50" s="28"/>
      <c r="AF50" s="4"/>
      <c r="AG50" s="4"/>
      <c r="AH50" s="4"/>
      <c r="AI50" s="177" t="s">
        <v>449</v>
      </c>
      <c r="AJ50" s="764" t="s">
        <v>452</v>
      </c>
      <c r="AK50" s="765"/>
      <c r="AL50" s="765"/>
      <c r="AM50" s="766"/>
      <c r="AN50" s="968"/>
      <c r="AO50" s="968"/>
      <c r="AP50" s="968"/>
      <c r="AQ50" s="968"/>
      <c r="AR50" s="968"/>
      <c r="AS50" s="968"/>
      <c r="AT50" s="968"/>
      <c r="AU50" s="968"/>
      <c r="AV50" s="968"/>
      <c r="AW50" s="968"/>
      <c r="AX50" s="968"/>
      <c r="AY50" s="969"/>
      <c r="AZ50" s="767" t="s">
        <v>530</v>
      </c>
      <c r="BA50" s="768"/>
      <c r="BB50" s="768"/>
      <c r="BC50" s="768"/>
      <c r="BD50" s="769"/>
      <c r="BE50" s="202">
        <f ca="1" t="shared" si="0"/>
      </c>
      <c r="BF50" s="1035"/>
      <c r="BG50" s="1035"/>
      <c r="BH50" s="1035"/>
      <c r="BI50" s="1036"/>
      <c r="BJ50" s="1035"/>
      <c r="BK50" s="1035"/>
      <c r="BL50" s="1035"/>
      <c r="BM50" s="1035"/>
      <c r="BN50" s="1035"/>
      <c r="BO50" s="1035"/>
      <c r="BP50" s="1035"/>
      <c r="BQ50" s="1035"/>
      <c r="BR50" s="1035"/>
      <c r="BS50" s="1035"/>
      <c r="BT50" s="1035"/>
      <c r="BU50" s="1051"/>
      <c r="BV50" s="1061">
        <f ca="1" t="shared" si="2"/>
      </c>
      <c r="BW50" s="1061"/>
      <c r="BX50" s="1061"/>
      <c r="BY50" s="1062"/>
      <c r="BZ50" s="1071"/>
      <c r="CA50" s="1072"/>
      <c r="CB50" s="1072"/>
      <c r="CC50" s="1072"/>
      <c r="CD50" s="173" t="s">
        <v>448</v>
      </c>
      <c r="CE50" s="175"/>
      <c r="CF50" s="270">
        <f ca="1" t="shared" si="1"/>
      </c>
      <c r="CG50" s="968"/>
      <c r="CH50" s="968"/>
      <c r="CI50" s="217"/>
      <c r="CJ50" s="212"/>
      <c r="CK50" s="213"/>
      <c r="CL50" s="784"/>
      <c r="CM50" s="785"/>
      <c r="CN50" s="785"/>
      <c r="CO50" s="785"/>
      <c r="CP50" s="785"/>
      <c r="CQ50" s="785"/>
      <c r="CR50" s="4"/>
      <c r="CS50" s="4" t="s">
        <v>449</v>
      </c>
      <c r="CT50" s="4"/>
      <c r="CU50" s="4"/>
      <c r="CV50" s="4"/>
      <c r="CW50" s="215"/>
      <c r="CX50" s="212"/>
      <c r="CY50" s="212"/>
      <c r="CZ50" s="212"/>
      <c r="DA50" s="212"/>
      <c r="DB50" s="213"/>
      <c r="DC50" s="4"/>
      <c r="DD50" s="4"/>
      <c r="DE50" s="4"/>
      <c r="DF50" s="4"/>
      <c r="DG50" s="174" t="s">
        <v>449</v>
      </c>
      <c r="DH50" s="4"/>
      <c r="DI50" s="4"/>
      <c r="DJ50" s="4"/>
      <c r="DK50" s="4"/>
      <c r="DL50" s="4"/>
      <c r="DM50" s="51" t="s">
        <v>105</v>
      </c>
    </row>
    <row r="51" spans="1:117" ht="12" customHeight="1">
      <c r="A51" s="571"/>
      <c r="B51" s="574"/>
      <c r="C51" s="890"/>
      <c r="D51" s="893" t="s">
        <v>462</v>
      </c>
      <c r="E51" s="894"/>
      <c r="F51" s="894"/>
      <c r="G51" s="894"/>
      <c r="H51" s="895"/>
      <c r="I51" s="839">
        <f>+(CL51+CL52+CL53)</f>
        <v>0</v>
      </c>
      <c r="J51" s="806"/>
      <c r="K51" s="806"/>
      <c r="L51" s="806"/>
      <c r="M51" s="806"/>
      <c r="N51" s="840"/>
      <c r="O51" s="219"/>
      <c r="P51" s="220"/>
      <c r="Q51" s="221"/>
      <c r="R51" s="220"/>
      <c r="S51" s="220"/>
      <c r="T51" s="220"/>
      <c r="U51" s="220"/>
      <c r="V51" s="220"/>
      <c r="W51" s="223"/>
      <c r="X51" s="220"/>
      <c r="Y51" s="220"/>
      <c r="Z51" s="220"/>
      <c r="AA51" s="221"/>
      <c r="AB51" s="220"/>
      <c r="AC51" s="220"/>
      <c r="AD51" s="220"/>
      <c r="AE51" s="225"/>
      <c r="AF51" s="220"/>
      <c r="AG51" s="220"/>
      <c r="AH51" s="220"/>
      <c r="AI51" s="226"/>
      <c r="AJ51" s="834" t="s">
        <v>447</v>
      </c>
      <c r="AK51" s="569"/>
      <c r="AL51" s="569"/>
      <c r="AM51" s="835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707"/>
      <c r="AZ51" s="770" t="s">
        <v>530</v>
      </c>
      <c r="BA51" s="771"/>
      <c r="BB51" s="771"/>
      <c r="BC51" s="771"/>
      <c r="BD51" s="772"/>
      <c r="BE51" s="247">
        <f ca="1" t="shared" si="0"/>
      </c>
      <c r="BF51" s="1039"/>
      <c r="BG51" s="1039"/>
      <c r="BH51" s="1039"/>
      <c r="BI51" s="1040"/>
      <c r="BJ51" s="1039"/>
      <c r="BK51" s="1039"/>
      <c r="BL51" s="1039"/>
      <c r="BM51" s="1039"/>
      <c r="BN51" s="1039"/>
      <c r="BO51" s="1039"/>
      <c r="BP51" s="1052"/>
      <c r="BQ51" s="1052"/>
      <c r="BR51" s="1052"/>
      <c r="BS51" s="1052"/>
      <c r="BT51" s="1052"/>
      <c r="BU51" s="1053"/>
      <c r="BV51" s="1065">
        <f ca="1" t="shared" si="2"/>
      </c>
      <c r="BW51" s="1065"/>
      <c r="BX51" s="1065"/>
      <c r="BY51" s="1066"/>
      <c r="BZ51" s="1075"/>
      <c r="CA51" s="1076"/>
      <c r="CB51" s="1076"/>
      <c r="CC51" s="1076"/>
      <c r="CD51" s="176" t="s">
        <v>448</v>
      </c>
      <c r="CE51" s="179"/>
      <c r="CF51" s="268">
        <f ca="1" t="shared" si="1"/>
      </c>
      <c r="CG51" s="363"/>
      <c r="CH51" s="363"/>
      <c r="CI51" s="225"/>
      <c r="CJ51" s="220"/>
      <c r="CK51" s="221"/>
      <c r="CL51" s="802"/>
      <c r="CM51" s="803"/>
      <c r="CN51" s="803"/>
      <c r="CO51" s="803"/>
      <c r="CP51" s="803"/>
      <c r="CQ51" s="803"/>
      <c r="CR51" s="7"/>
      <c r="CS51" s="7" t="s">
        <v>449</v>
      </c>
      <c r="CT51" s="7"/>
      <c r="CU51" s="7"/>
      <c r="CV51" s="7"/>
      <c r="CW51" s="223"/>
      <c r="CX51" s="220"/>
      <c r="CY51" s="220"/>
      <c r="CZ51" s="220"/>
      <c r="DA51" s="220"/>
      <c r="DB51" s="224"/>
      <c r="DC51" s="814">
        <f>IF(CL51&gt;0,(IF(CF51&lt;6,CL51,0)),0)+IF(CL52&gt;0,(IF(CF52&lt;6,CL52,0)),0)+IF(CL53&gt;0,(IF(CF53&lt;6,CL53,0)),0)</f>
        <v>0</v>
      </c>
      <c r="DD51" s="815"/>
      <c r="DE51" s="815"/>
      <c r="DF51" s="815"/>
      <c r="DG51" s="816"/>
      <c r="DH51" s="806">
        <f>IF(I51=0,"",ROUND(+DC51/I51*100,1))</f>
      </c>
      <c r="DI51" s="806"/>
      <c r="DJ51" s="806"/>
      <c r="DK51" s="806"/>
      <c r="DL51" s="806"/>
      <c r="DM51" s="27"/>
    </row>
    <row r="52" spans="1:117" ht="12" customHeight="1">
      <c r="A52" s="571"/>
      <c r="B52" s="574"/>
      <c r="C52" s="890"/>
      <c r="D52" s="896"/>
      <c r="E52" s="897"/>
      <c r="F52" s="897"/>
      <c r="G52" s="897"/>
      <c r="H52" s="898"/>
      <c r="I52" s="841"/>
      <c r="J52" s="807"/>
      <c r="K52" s="807"/>
      <c r="L52" s="807"/>
      <c r="M52" s="807"/>
      <c r="N52" s="842"/>
      <c r="O52" s="205"/>
      <c r="P52" s="206"/>
      <c r="Q52" s="207"/>
      <c r="R52" s="206"/>
      <c r="S52" s="206"/>
      <c r="T52" s="206"/>
      <c r="U52" s="206"/>
      <c r="V52" s="206"/>
      <c r="W52" s="208"/>
      <c r="X52" s="206"/>
      <c r="Y52" s="206"/>
      <c r="Z52" s="206"/>
      <c r="AA52" s="207"/>
      <c r="AB52" s="206"/>
      <c r="AC52" s="206"/>
      <c r="AD52" s="206"/>
      <c r="AE52" s="209"/>
      <c r="AF52" s="206"/>
      <c r="AG52" s="206"/>
      <c r="AH52" s="206"/>
      <c r="AI52" s="210"/>
      <c r="AJ52" s="836" t="s">
        <v>451</v>
      </c>
      <c r="AK52" s="837"/>
      <c r="AL52" s="837"/>
      <c r="AM52" s="838"/>
      <c r="AN52" s="966"/>
      <c r="AO52" s="966"/>
      <c r="AP52" s="966"/>
      <c r="AQ52" s="966"/>
      <c r="AR52" s="966"/>
      <c r="AS52" s="966"/>
      <c r="AT52" s="966"/>
      <c r="AU52" s="966"/>
      <c r="AV52" s="966"/>
      <c r="AW52" s="966"/>
      <c r="AX52" s="966"/>
      <c r="AY52" s="967"/>
      <c r="AZ52" s="773" t="s">
        <v>530</v>
      </c>
      <c r="BA52" s="774"/>
      <c r="BB52" s="774"/>
      <c r="BC52" s="774"/>
      <c r="BD52" s="775"/>
      <c r="BE52" s="203">
        <f ca="1" t="shared" si="0"/>
      </c>
      <c r="BF52" s="1033"/>
      <c r="BG52" s="1033"/>
      <c r="BH52" s="1033"/>
      <c r="BI52" s="1034"/>
      <c r="BJ52" s="1033"/>
      <c r="BK52" s="1033"/>
      <c r="BL52" s="1033"/>
      <c r="BM52" s="1033"/>
      <c r="BN52" s="1033"/>
      <c r="BO52" s="1033"/>
      <c r="BP52" s="1033"/>
      <c r="BQ52" s="1033"/>
      <c r="BR52" s="1033"/>
      <c r="BS52" s="1033"/>
      <c r="BT52" s="1033"/>
      <c r="BU52" s="1048"/>
      <c r="BV52" s="1049">
        <f ca="1" t="shared" si="2"/>
      </c>
      <c r="BW52" s="1049"/>
      <c r="BX52" s="1049"/>
      <c r="BY52" s="1050"/>
      <c r="BZ52" s="1069"/>
      <c r="CA52" s="1070"/>
      <c r="CB52" s="1070"/>
      <c r="CC52" s="1070"/>
      <c r="CD52" s="170" t="s">
        <v>448</v>
      </c>
      <c r="CE52" s="169"/>
      <c r="CF52" s="260">
        <f ca="1" t="shared" si="1"/>
      </c>
      <c r="CG52" s="966"/>
      <c r="CH52" s="966"/>
      <c r="CI52" s="239"/>
      <c r="CJ52" s="240"/>
      <c r="CK52" s="241"/>
      <c r="CL52" s="782"/>
      <c r="CM52" s="783"/>
      <c r="CN52" s="783"/>
      <c r="CO52" s="783"/>
      <c r="CP52" s="783"/>
      <c r="CQ52" s="783"/>
      <c r="CR52" s="168"/>
      <c r="CS52" s="168" t="s">
        <v>449</v>
      </c>
      <c r="CT52" s="168"/>
      <c r="CU52" s="168"/>
      <c r="CV52" s="168"/>
      <c r="CW52" s="208"/>
      <c r="CX52" s="206"/>
      <c r="CY52" s="206"/>
      <c r="CZ52" s="206"/>
      <c r="DA52" s="206"/>
      <c r="DB52" s="228"/>
      <c r="DC52" s="817"/>
      <c r="DD52" s="818"/>
      <c r="DE52" s="818"/>
      <c r="DF52" s="818"/>
      <c r="DG52" s="819"/>
      <c r="DH52" s="807"/>
      <c r="DI52" s="807"/>
      <c r="DJ52" s="807"/>
      <c r="DK52" s="807"/>
      <c r="DL52" s="807"/>
      <c r="DM52" s="10"/>
    </row>
    <row r="53" spans="1:117" ht="12" customHeight="1">
      <c r="A53" s="571"/>
      <c r="B53" s="574"/>
      <c r="C53" s="890"/>
      <c r="D53" s="899"/>
      <c r="E53" s="900"/>
      <c r="F53" s="900"/>
      <c r="G53" s="900"/>
      <c r="H53" s="901"/>
      <c r="I53" s="4"/>
      <c r="J53" s="4"/>
      <c r="K53" s="4"/>
      <c r="L53" s="4"/>
      <c r="M53" s="4"/>
      <c r="N53" s="172" t="s">
        <v>449</v>
      </c>
      <c r="O53" s="211"/>
      <c r="P53" s="212"/>
      <c r="Q53" s="213"/>
      <c r="R53" s="212"/>
      <c r="S53" s="212"/>
      <c r="T53" s="212"/>
      <c r="U53" s="212"/>
      <c r="V53" s="214"/>
      <c r="W53" s="215"/>
      <c r="X53" s="212"/>
      <c r="Y53" s="212"/>
      <c r="Z53" s="212"/>
      <c r="AA53" s="216"/>
      <c r="AB53" s="212"/>
      <c r="AC53" s="212"/>
      <c r="AD53" s="212"/>
      <c r="AE53" s="217"/>
      <c r="AF53" s="212"/>
      <c r="AG53" s="212"/>
      <c r="AH53" s="212"/>
      <c r="AI53" s="235"/>
      <c r="AJ53" s="764" t="s">
        <v>452</v>
      </c>
      <c r="AK53" s="765"/>
      <c r="AL53" s="765"/>
      <c r="AM53" s="766"/>
      <c r="AN53" s="968"/>
      <c r="AO53" s="968"/>
      <c r="AP53" s="968"/>
      <c r="AQ53" s="968"/>
      <c r="AR53" s="968"/>
      <c r="AS53" s="968"/>
      <c r="AT53" s="968"/>
      <c r="AU53" s="968"/>
      <c r="AV53" s="968"/>
      <c r="AW53" s="968"/>
      <c r="AX53" s="968"/>
      <c r="AY53" s="969"/>
      <c r="AZ53" s="767" t="s">
        <v>530</v>
      </c>
      <c r="BA53" s="768"/>
      <c r="BB53" s="768"/>
      <c r="BC53" s="768"/>
      <c r="BD53" s="769"/>
      <c r="BE53" s="202">
        <f ca="1" t="shared" si="0"/>
      </c>
      <c r="BF53" s="1035"/>
      <c r="BG53" s="1035"/>
      <c r="BH53" s="1035"/>
      <c r="BI53" s="1036"/>
      <c r="BJ53" s="1035"/>
      <c r="BK53" s="1035"/>
      <c r="BL53" s="1035"/>
      <c r="BM53" s="1035"/>
      <c r="BN53" s="1035"/>
      <c r="BO53" s="1035"/>
      <c r="BP53" s="1035"/>
      <c r="BQ53" s="1035"/>
      <c r="BR53" s="1035"/>
      <c r="BS53" s="1035"/>
      <c r="BT53" s="1035"/>
      <c r="BU53" s="1051"/>
      <c r="BV53" s="1061">
        <f ca="1" t="shared" si="2"/>
      </c>
      <c r="BW53" s="1061"/>
      <c r="BX53" s="1061"/>
      <c r="BY53" s="1062"/>
      <c r="BZ53" s="1071"/>
      <c r="CA53" s="1072"/>
      <c r="CB53" s="1072"/>
      <c r="CC53" s="1072"/>
      <c r="CD53" s="173" t="s">
        <v>448</v>
      </c>
      <c r="CE53" s="175"/>
      <c r="CF53" s="270">
        <f ca="1" t="shared" si="1"/>
      </c>
      <c r="CG53" s="968"/>
      <c r="CH53" s="968"/>
      <c r="CI53" s="217"/>
      <c r="CJ53" s="212"/>
      <c r="CK53" s="213"/>
      <c r="CL53" s="784"/>
      <c r="CM53" s="785"/>
      <c r="CN53" s="785"/>
      <c r="CO53" s="785"/>
      <c r="CP53" s="785"/>
      <c r="CQ53" s="785"/>
      <c r="CR53" s="4"/>
      <c r="CS53" s="4" t="s">
        <v>449</v>
      </c>
      <c r="CT53" s="4"/>
      <c r="CU53" s="4"/>
      <c r="CV53" s="4"/>
      <c r="CW53" s="215"/>
      <c r="CX53" s="212"/>
      <c r="CY53" s="212"/>
      <c r="CZ53" s="212"/>
      <c r="DA53" s="212"/>
      <c r="DB53" s="216"/>
      <c r="DC53" s="4"/>
      <c r="DD53" s="4"/>
      <c r="DE53" s="4"/>
      <c r="DF53" s="4"/>
      <c r="DG53" s="174" t="s">
        <v>449</v>
      </c>
      <c r="DH53" s="4"/>
      <c r="DI53" s="4"/>
      <c r="DJ53" s="4"/>
      <c r="DK53" s="4"/>
      <c r="DL53" s="4"/>
      <c r="DM53" s="51" t="s">
        <v>105</v>
      </c>
    </row>
    <row r="54" spans="1:117" ht="12" customHeight="1">
      <c r="A54" s="571"/>
      <c r="B54" s="574"/>
      <c r="C54" s="890"/>
      <c r="D54" s="896" t="s">
        <v>463</v>
      </c>
      <c r="E54" s="897"/>
      <c r="F54" s="897"/>
      <c r="G54" s="897"/>
      <c r="H54" s="898"/>
      <c r="I54" s="839">
        <f>+(CL54+CL55+CL56)</f>
        <v>0</v>
      </c>
      <c r="J54" s="806"/>
      <c r="K54" s="806"/>
      <c r="L54" s="806"/>
      <c r="M54" s="806"/>
      <c r="N54" s="840"/>
      <c r="O54" s="205"/>
      <c r="P54" s="206"/>
      <c r="Q54" s="207"/>
      <c r="R54" s="206"/>
      <c r="S54" s="206"/>
      <c r="T54" s="206"/>
      <c r="U54" s="206"/>
      <c r="V54" s="206"/>
      <c r="W54" s="208"/>
      <c r="X54" s="206"/>
      <c r="Y54" s="206"/>
      <c r="Z54" s="206"/>
      <c r="AA54" s="207"/>
      <c r="AB54" s="206"/>
      <c r="AC54" s="206"/>
      <c r="AD54" s="206"/>
      <c r="AE54" s="209"/>
      <c r="AF54" s="206"/>
      <c r="AG54" s="206"/>
      <c r="AH54" s="206"/>
      <c r="AI54" s="210"/>
      <c r="AJ54" s="834" t="s">
        <v>447</v>
      </c>
      <c r="AK54" s="569"/>
      <c r="AL54" s="569"/>
      <c r="AM54" s="835"/>
      <c r="AN54" s="413"/>
      <c r="AO54" s="413"/>
      <c r="AP54" s="413"/>
      <c r="AQ54" s="413"/>
      <c r="AR54" s="413"/>
      <c r="AS54" s="413"/>
      <c r="AT54" s="413"/>
      <c r="AU54" s="413"/>
      <c r="AV54" s="413"/>
      <c r="AW54" s="413"/>
      <c r="AX54" s="413"/>
      <c r="AY54" s="707"/>
      <c r="AZ54" s="770" t="s">
        <v>530</v>
      </c>
      <c r="BA54" s="771"/>
      <c r="BB54" s="771"/>
      <c r="BC54" s="771"/>
      <c r="BD54" s="772"/>
      <c r="BE54" s="204">
        <f ca="1" t="shared" si="0"/>
      </c>
      <c r="BF54" s="1037"/>
      <c r="BG54" s="1037"/>
      <c r="BH54" s="1037"/>
      <c r="BI54" s="1038"/>
      <c r="BJ54" s="1037"/>
      <c r="BK54" s="1037"/>
      <c r="BL54" s="1037"/>
      <c r="BM54" s="1037"/>
      <c r="BN54" s="1037"/>
      <c r="BO54" s="1037"/>
      <c r="BP54" s="1052"/>
      <c r="BQ54" s="1052"/>
      <c r="BR54" s="1052"/>
      <c r="BS54" s="1052"/>
      <c r="BT54" s="1052"/>
      <c r="BU54" s="1053"/>
      <c r="BV54" s="1063">
        <f ca="1">IF(BJ54="","",INDIRECT(BJ54))</f>
      </c>
      <c r="BW54" s="1063"/>
      <c r="BX54" s="1063"/>
      <c r="BY54" s="1064"/>
      <c r="BZ54" s="1073"/>
      <c r="CA54" s="1074"/>
      <c r="CB54" s="1074"/>
      <c r="CC54" s="1074"/>
      <c r="CD54" s="159" t="s">
        <v>448</v>
      </c>
      <c r="CE54" s="158"/>
      <c r="CF54" s="267">
        <f ca="1" t="shared" si="1"/>
      </c>
      <c r="CG54" s="1020"/>
      <c r="CH54" s="1020"/>
      <c r="CI54" s="209"/>
      <c r="CJ54" s="206"/>
      <c r="CK54" s="207"/>
      <c r="CL54" s="786"/>
      <c r="CM54" s="787"/>
      <c r="CN54" s="787"/>
      <c r="CO54" s="787"/>
      <c r="CP54" s="787"/>
      <c r="CQ54" s="787"/>
      <c r="CR54" s="8"/>
      <c r="CS54" s="8" t="s">
        <v>449</v>
      </c>
      <c r="CT54" s="8"/>
      <c r="CU54" s="8"/>
      <c r="CV54" s="8"/>
      <c r="CW54" s="223"/>
      <c r="CX54" s="220"/>
      <c r="CY54" s="220"/>
      <c r="CZ54" s="220"/>
      <c r="DA54" s="220"/>
      <c r="DB54" s="224"/>
      <c r="DC54" s="814">
        <f>IF(CL54&gt;0,(IF(CF54&lt;6,CL54,0)),0)+IF(CL55&gt;0,(IF(CF55&lt;6,CL55,0)),0)+IF(CL56&gt;0,(IF(CF56&lt;6,CL56,0)),0)</f>
        <v>0</v>
      </c>
      <c r="DD54" s="815"/>
      <c r="DE54" s="815"/>
      <c r="DF54" s="815"/>
      <c r="DG54" s="816"/>
      <c r="DH54" s="807">
        <f>IF(I54=0,"",ROUND(+DC54/I54*100,1))</f>
      </c>
      <c r="DI54" s="807"/>
      <c r="DJ54" s="807"/>
      <c r="DK54" s="807"/>
      <c r="DL54" s="807"/>
      <c r="DM54" s="10"/>
    </row>
    <row r="55" spans="1:117" ht="12" customHeight="1">
      <c r="A55" s="571"/>
      <c r="B55" s="574"/>
      <c r="C55" s="890"/>
      <c r="D55" s="896"/>
      <c r="E55" s="897"/>
      <c r="F55" s="897"/>
      <c r="G55" s="897"/>
      <c r="H55" s="898"/>
      <c r="I55" s="841"/>
      <c r="J55" s="807"/>
      <c r="K55" s="807"/>
      <c r="L55" s="807"/>
      <c r="M55" s="807"/>
      <c r="N55" s="842"/>
      <c r="O55" s="205"/>
      <c r="P55" s="206"/>
      <c r="Q55" s="207"/>
      <c r="R55" s="206"/>
      <c r="S55" s="206"/>
      <c r="T55" s="206"/>
      <c r="U55" s="206"/>
      <c r="V55" s="206"/>
      <c r="W55" s="208"/>
      <c r="X55" s="206"/>
      <c r="Y55" s="206"/>
      <c r="Z55" s="206"/>
      <c r="AA55" s="207"/>
      <c r="AB55" s="206"/>
      <c r="AC55" s="206"/>
      <c r="AD55" s="206"/>
      <c r="AE55" s="209"/>
      <c r="AF55" s="206"/>
      <c r="AG55" s="206"/>
      <c r="AH55" s="206"/>
      <c r="AI55" s="210"/>
      <c r="AJ55" s="836" t="s">
        <v>451</v>
      </c>
      <c r="AK55" s="837"/>
      <c r="AL55" s="837"/>
      <c r="AM55" s="838"/>
      <c r="AN55" s="966"/>
      <c r="AO55" s="966"/>
      <c r="AP55" s="966"/>
      <c r="AQ55" s="966"/>
      <c r="AR55" s="966"/>
      <c r="AS55" s="966"/>
      <c r="AT55" s="966"/>
      <c r="AU55" s="966"/>
      <c r="AV55" s="966"/>
      <c r="AW55" s="966"/>
      <c r="AX55" s="966"/>
      <c r="AY55" s="967"/>
      <c r="AZ55" s="773" t="s">
        <v>530</v>
      </c>
      <c r="BA55" s="774"/>
      <c r="BB55" s="774"/>
      <c r="BC55" s="774"/>
      <c r="BD55" s="775"/>
      <c r="BE55" s="203">
        <f ca="1" t="shared" si="0"/>
      </c>
      <c r="BF55" s="1033"/>
      <c r="BG55" s="1033"/>
      <c r="BH55" s="1033"/>
      <c r="BI55" s="1034"/>
      <c r="BJ55" s="1033"/>
      <c r="BK55" s="1033"/>
      <c r="BL55" s="1033"/>
      <c r="BM55" s="1033"/>
      <c r="BN55" s="1033"/>
      <c r="BO55" s="1033"/>
      <c r="BP55" s="1033"/>
      <c r="BQ55" s="1033"/>
      <c r="BR55" s="1033"/>
      <c r="BS55" s="1033"/>
      <c r="BT55" s="1033"/>
      <c r="BU55" s="1048"/>
      <c r="BV55" s="1049">
        <f ca="1">IF(BJ55="","",INDIRECT(BJ55))</f>
      </c>
      <c r="BW55" s="1049"/>
      <c r="BX55" s="1049"/>
      <c r="BY55" s="1050"/>
      <c r="BZ55" s="1069"/>
      <c r="CA55" s="1070"/>
      <c r="CB55" s="1070"/>
      <c r="CC55" s="1070"/>
      <c r="CD55" s="170" t="s">
        <v>448</v>
      </c>
      <c r="CE55" s="169"/>
      <c r="CF55" s="260">
        <f ca="1" t="shared" si="1"/>
      </c>
      <c r="CG55" s="966"/>
      <c r="CH55" s="966"/>
      <c r="CI55" s="239"/>
      <c r="CJ55" s="240"/>
      <c r="CK55" s="241"/>
      <c r="CL55" s="782"/>
      <c r="CM55" s="783"/>
      <c r="CN55" s="783"/>
      <c r="CO55" s="783"/>
      <c r="CP55" s="783"/>
      <c r="CQ55" s="783"/>
      <c r="CR55" s="168"/>
      <c r="CS55" s="168" t="s">
        <v>449</v>
      </c>
      <c r="CT55" s="168"/>
      <c r="CU55" s="168"/>
      <c r="CV55" s="168"/>
      <c r="CW55" s="208"/>
      <c r="CX55" s="206"/>
      <c r="CY55" s="206"/>
      <c r="CZ55" s="206"/>
      <c r="DA55" s="206"/>
      <c r="DB55" s="228"/>
      <c r="DC55" s="817"/>
      <c r="DD55" s="818"/>
      <c r="DE55" s="818"/>
      <c r="DF55" s="818"/>
      <c r="DG55" s="819"/>
      <c r="DH55" s="807"/>
      <c r="DI55" s="807"/>
      <c r="DJ55" s="807"/>
      <c r="DK55" s="807"/>
      <c r="DL55" s="807"/>
      <c r="DM55" s="10"/>
    </row>
    <row r="56" spans="1:117" ht="12" customHeight="1">
      <c r="A56" s="571"/>
      <c r="B56" s="574"/>
      <c r="C56" s="890"/>
      <c r="D56" s="1099"/>
      <c r="E56" s="1100"/>
      <c r="F56" s="1100"/>
      <c r="G56" s="1100"/>
      <c r="H56" s="1101"/>
      <c r="I56" s="8"/>
      <c r="J56" s="8"/>
      <c r="K56" s="8"/>
      <c r="L56" s="8"/>
      <c r="M56" s="8"/>
      <c r="N56" s="186" t="s">
        <v>449</v>
      </c>
      <c r="O56" s="205"/>
      <c r="P56" s="206"/>
      <c r="Q56" s="207"/>
      <c r="R56" s="206"/>
      <c r="S56" s="206"/>
      <c r="T56" s="206"/>
      <c r="U56" s="206"/>
      <c r="V56" s="227"/>
      <c r="W56" s="208"/>
      <c r="X56" s="206"/>
      <c r="Y56" s="206"/>
      <c r="Z56" s="206"/>
      <c r="AA56" s="228"/>
      <c r="AB56" s="206"/>
      <c r="AC56" s="206"/>
      <c r="AD56" s="206"/>
      <c r="AE56" s="209"/>
      <c r="AF56" s="206"/>
      <c r="AG56" s="206"/>
      <c r="AH56" s="206"/>
      <c r="AI56" s="254"/>
      <c r="AJ56" s="1102" t="s">
        <v>452</v>
      </c>
      <c r="AK56" s="566"/>
      <c r="AL56" s="566"/>
      <c r="AM56" s="1103"/>
      <c r="AN56" s="1029"/>
      <c r="AO56" s="1029"/>
      <c r="AP56" s="1029"/>
      <c r="AQ56" s="1029"/>
      <c r="AR56" s="1029"/>
      <c r="AS56" s="1029"/>
      <c r="AT56" s="1029"/>
      <c r="AU56" s="1029"/>
      <c r="AV56" s="1029"/>
      <c r="AW56" s="1029"/>
      <c r="AX56" s="1029"/>
      <c r="AY56" s="1030"/>
      <c r="AZ56" s="1107" t="s">
        <v>530</v>
      </c>
      <c r="BA56" s="1108"/>
      <c r="BB56" s="1108"/>
      <c r="BC56" s="1108"/>
      <c r="BD56" s="1109"/>
      <c r="BE56" s="204">
        <f ca="1" t="shared" si="0"/>
      </c>
      <c r="BF56" s="1043"/>
      <c r="BG56" s="1043"/>
      <c r="BH56" s="1043"/>
      <c r="BI56" s="1044"/>
      <c r="BJ56" s="1043"/>
      <c r="BK56" s="1043"/>
      <c r="BL56" s="1043"/>
      <c r="BM56" s="1043"/>
      <c r="BN56" s="1043"/>
      <c r="BO56" s="1043"/>
      <c r="BP56" s="1043"/>
      <c r="BQ56" s="1043"/>
      <c r="BR56" s="1043"/>
      <c r="BS56" s="1043"/>
      <c r="BT56" s="1043"/>
      <c r="BU56" s="1057"/>
      <c r="BV56" s="1063">
        <f ca="1">IF(BJ56="","",INDIRECT(BJ56))</f>
      </c>
      <c r="BW56" s="1063"/>
      <c r="BX56" s="1063"/>
      <c r="BY56" s="1064"/>
      <c r="BZ56" s="1079"/>
      <c r="CA56" s="1080"/>
      <c r="CB56" s="1080"/>
      <c r="CC56" s="1080"/>
      <c r="CD56" s="159" t="s">
        <v>448</v>
      </c>
      <c r="CE56" s="158"/>
      <c r="CF56" s="267">
        <f ca="1" t="shared" si="1"/>
      </c>
      <c r="CG56" s="1029"/>
      <c r="CH56" s="1029"/>
      <c r="CI56" s="209"/>
      <c r="CJ56" s="206"/>
      <c r="CK56" s="207"/>
      <c r="CL56" s="800"/>
      <c r="CM56" s="801"/>
      <c r="CN56" s="801"/>
      <c r="CO56" s="801"/>
      <c r="CP56" s="801"/>
      <c r="CQ56" s="801"/>
      <c r="CR56" s="8"/>
      <c r="CS56" s="8" t="s">
        <v>449</v>
      </c>
      <c r="CT56" s="8"/>
      <c r="CU56" s="8"/>
      <c r="CV56" s="8"/>
      <c r="CW56" s="208"/>
      <c r="CX56" s="206"/>
      <c r="CY56" s="206"/>
      <c r="CZ56" s="206"/>
      <c r="DA56" s="206"/>
      <c r="DB56" s="228"/>
      <c r="DC56" s="8"/>
      <c r="DD56" s="8"/>
      <c r="DE56" s="8"/>
      <c r="DF56" s="8"/>
      <c r="DG56" s="167" t="s">
        <v>449</v>
      </c>
      <c r="DH56" s="8"/>
      <c r="DI56" s="8"/>
      <c r="DJ56" s="8"/>
      <c r="DK56" s="8"/>
      <c r="DL56" s="8"/>
      <c r="DM56" s="187" t="s">
        <v>105</v>
      </c>
    </row>
    <row r="57" spans="1:117" ht="12" customHeight="1">
      <c r="A57" s="571"/>
      <c r="B57" s="574"/>
      <c r="C57" s="890"/>
      <c r="D57" s="893" t="s">
        <v>463</v>
      </c>
      <c r="E57" s="894"/>
      <c r="F57" s="894"/>
      <c r="G57" s="894"/>
      <c r="H57" s="895"/>
      <c r="I57" s="839">
        <f>+(CL57+CL58+CL59)</f>
        <v>0</v>
      </c>
      <c r="J57" s="806"/>
      <c r="K57" s="806"/>
      <c r="L57" s="806"/>
      <c r="M57" s="806"/>
      <c r="N57" s="840"/>
      <c r="O57" s="219"/>
      <c r="P57" s="220"/>
      <c r="Q57" s="221"/>
      <c r="R57" s="220"/>
      <c r="S57" s="220"/>
      <c r="T57" s="220"/>
      <c r="U57" s="220"/>
      <c r="V57" s="220"/>
      <c r="W57" s="223"/>
      <c r="X57" s="220"/>
      <c r="Y57" s="220"/>
      <c r="Z57" s="220"/>
      <c r="AA57" s="221"/>
      <c r="AB57" s="220"/>
      <c r="AC57" s="220"/>
      <c r="AD57" s="220"/>
      <c r="AE57" s="225"/>
      <c r="AF57" s="220"/>
      <c r="AG57" s="220"/>
      <c r="AH57" s="220"/>
      <c r="AI57" s="226"/>
      <c r="AJ57" s="974" t="s">
        <v>447</v>
      </c>
      <c r="AK57" s="975"/>
      <c r="AL57" s="975"/>
      <c r="AM57" s="976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706"/>
      <c r="AZ57" s="770" t="s">
        <v>530</v>
      </c>
      <c r="BA57" s="771"/>
      <c r="BB57" s="771"/>
      <c r="BC57" s="771"/>
      <c r="BD57" s="772"/>
      <c r="BE57" s="247">
        <f ca="1" t="shared" si="0"/>
      </c>
      <c r="BF57" s="1039"/>
      <c r="BG57" s="1039"/>
      <c r="BH57" s="1039"/>
      <c r="BI57" s="1040"/>
      <c r="BJ57" s="1039"/>
      <c r="BK57" s="1039"/>
      <c r="BL57" s="1039"/>
      <c r="BM57" s="1039"/>
      <c r="BN57" s="1039"/>
      <c r="BO57" s="1039"/>
      <c r="BP57" s="1054"/>
      <c r="BQ57" s="1054"/>
      <c r="BR57" s="1054"/>
      <c r="BS57" s="1054"/>
      <c r="BT57" s="1054"/>
      <c r="BU57" s="1055"/>
      <c r="BV57" s="1065">
        <f ca="1" t="shared" si="2"/>
      </c>
      <c r="BW57" s="1065"/>
      <c r="BX57" s="1065"/>
      <c r="BY57" s="1066"/>
      <c r="BZ57" s="1075"/>
      <c r="CA57" s="1076"/>
      <c r="CB57" s="1076"/>
      <c r="CC57" s="1076"/>
      <c r="CD57" s="176" t="s">
        <v>448</v>
      </c>
      <c r="CE57" s="179"/>
      <c r="CF57" s="268">
        <f ca="1" t="shared" si="1"/>
      </c>
      <c r="CG57" s="363"/>
      <c r="CH57" s="363"/>
      <c r="CI57" s="225"/>
      <c r="CJ57" s="220"/>
      <c r="CK57" s="221"/>
      <c r="CL57" s="802"/>
      <c r="CM57" s="803"/>
      <c r="CN57" s="803"/>
      <c r="CO57" s="803"/>
      <c r="CP57" s="803"/>
      <c r="CQ57" s="803"/>
      <c r="CR57" s="7"/>
      <c r="CS57" s="7" t="s">
        <v>449</v>
      </c>
      <c r="CT57" s="7"/>
      <c r="CU57" s="7"/>
      <c r="CV57" s="7"/>
      <c r="CW57" s="223"/>
      <c r="CX57" s="220"/>
      <c r="CY57" s="220"/>
      <c r="CZ57" s="220"/>
      <c r="DA57" s="220"/>
      <c r="DB57" s="224"/>
      <c r="DC57" s="814">
        <f>IF(CL57&gt;0,(IF(CF57&lt;6,CL57,0)),0)+IF(CL58&gt;0,(IF(CF58&lt;6,CL58,0)),0)+IF(CL59&gt;0,(IF(CF59&lt;6,CL59,0)),0)</f>
        <v>0</v>
      </c>
      <c r="DD57" s="815"/>
      <c r="DE57" s="815"/>
      <c r="DF57" s="815"/>
      <c r="DG57" s="816"/>
      <c r="DH57" s="806">
        <f>IF(I57=0,"",ROUND(+DC57/I57*100,1))</f>
      </c>
      <c r="DI57" s="806"/>
      <c r="DJ57" s="806"/>
      <c r="DK57" s="806"/>
      <c r="DL57" s="806"/>
      <c r="DM57" s="27"/>
    </row>
    <row r="58" spans="1:117" ht="12" customHeight="1">
      <c r="A58" s="571"/>
      <c r="B58" s="574"/>
      <c r="C58" s="890"/>
      <c r="D58" s="896"/>
      <c r="E58" s="897"/>
      <c r="F58" s="897"/>
      <c r="G58" s="897"/>
      <c r="H58" s="898"/>
      <c r="I58" s="841"/>
      <c r="J58" s="807"/>
      <c r="K58" s="807"/>
      <c r="L58" s="807"/>
      <c r="M58" s="807"/>
      <c r="N58" s="842"/>
      <c r="O58" s="205"/>
      <c r="P58" s="206"/>
      <c r="Q58" s="207"/>
      <c r="R58" s="206"/>
      <c r="S58" s="206"/>
      <c r="T58" s="206"/>
      <c r="U58" s="206"/>
      <c r="V58" s="206"/>
      <c r="W58" s="208"/>
      <c r="X58" s="206"/>
      <c r="Y58" s="206"/>
      <c r="Z58" s="206"/>
      <c r="AA58" s="207"/>
      <c r="AB58" s="206"/>
      <c r="AC58" s="206"/>
      <c r="AD58" s="206"/>
      <c r="AE58" s="209"/>
      <c r="AF58" s="206"/>
      <c r="AG58" s="206"/>
      <c r="AH58" s="206"/>
      <c r="AI58" s="210"/>
      <c r="AJ58" s="836" t="s">
        <v>451</v>
      </c>
      <c r="AK58" s="837"/>
      <c r="AL58" s="837"/>
      <c r="AM58" s="838"/>
      <c r="AN58" s="966"/>
      <c r="AO58" s="966"/>
      <c r="AP58" s="966"/>
      <c r="AQ58" s="966"/>
      <c r="AR58" s="966"/>
      <c r="AS58" s="966"/>
      <c r="AT58" s="966"/>
      <c r="AU58" s="966"/>
      <c r="AV58" s="966"/>
      <c r="AW58" s="966"/>
      <c r="AX58" s="966"/>
      <c r="AY58" s="967"/>
      <c r="AZ58" s="773" t="s">
        <v>530</v>
      </c>
      <c r="BA58" s="774"/>
      <c r="BB58" s="774"/>
      <c r="BC58" s="774"/>
      <c r="BD58" s="775"/>
      <c r="BE58" s="203">
        <f ca="1" t="shared" si="0"/>
      </c>
      <c r="BF58" s="1033"/>
      <c r="BG58" s="1033"/>
      <c r="BH58" s="1033"/>
      <c r="BI58" s="1034"/>
      <c r="BJ58" s="1033"/>
      <c r="BK58" s="1033"/>
      <c r="BL58" s="1033"/>
      <c r="BM58" s="1033"/>
      <c r="BN58" s="1033"/>
      <c r="BO58" s="1033"/>
      <c r="BP58" s="1033"/>
      <c r="BQ58" s="1033"/>
      <c r="BR58" s="1033"/>
      <c r="BS58" s="1033"/>
      <c r="BT58" s="1033"/>
      <c r="BU58" s="1048"/>
      <c r="BV58" s="1049">
        <f ca="1" t="shared" si="2"/>
      </c>
      <c r="BW58" s="1049"/>
      <c r="BX58" s="1049"/>
      <c r="BY58" s="1050"/>
      <c r="BZ58" s="1069"/>
      <c r="CA58" s="1070"/>
      <c r="CB58" s="1070"/>
      <c r="CC58" s="1070"/>
      <c r="CD58" s="170" t="s">
        <v>448</v>
      </c>
      <c r="CE58" s="169"/>
      <c r="CF58" s="260">
        <f ca="1" t="shared" si="1"/>
      </c>
      <c r="CG58" s="966"/>
      <c r="CH58" s="966"/>
      <c r="CI58" s="239"/>
      <c r="CJ58" s="240"/>
      <c r="CK58" s="241"/>
      <c r="CL58" s="782"/>
      <c r="CM58" s="783"/>
      <c r="CN58" s="783"/>
      <c r="CO58" s="783"/>
      <c r="CP58" s="783"/>
      <c r="CQ58" s="783"/>
      <c r="CR58" s="168"/>
      <c r="CS58" s="168" t="s">
        <v>449</v>
      </c>
      <c r="CT58" s="168"/>
      <c r="CU58" s="168"/>
      <c r="CV58" s="168"/>
      <c r="CW58" s="208"/>
      <c r="CX58" s="206"/>
      <c r="CY58" s="206"/>
      <c r="CZ58" s="206"/>
      <c r="DA58" s="206"/>
      <c r="DB58" s="228"/>
      <c r="DC58" s="817"/>
      <c r="DD58" s="818"/>
      <c r="DE58" s="818"/>
      <c r="DF58" s="818"/>
      <c r="DG58" s="819"/>
      <c r="DH58" s="807"/>
      <c r="DI58" s="807"/>
      <c r="DJ58" s="807"/>
      <c r="DK58" s="807"/>
      <c r="DL58" s="807"/>
      <c r="DM58" s="10"/>
    </row>
    <row r="59" spans="1:117" ht="12" customHeight="1" thickBot="1">
      <c r="A59" s="571"/>
      <c r="B59" s="891"/>
      <c r="C59" s="892"/>
      <c r="D59" s="1096"/>
      <c r="E59" s="1097"/>
      <c r="F59" s="1097"/>
      <c r="G59" s="1097"/>
      <c r="H59" s="1098"/>
      <c r="I59" s="11"/>
      <c r="J59" s="11"/>
      <c r="K59" s="11"/>
      <c r="L59" s="11"/>
      <c r="M59" s="11"/>
      <c r="N59" s="180" t="s">
        <v>449</v>
      </c>
      <c r="O59" s="229"/>
      <c r="P59" s="230"/>
      <c r="Q59" s="231"/>
      <c r="R59" s="230"/>
      <c r="S59" s="230"/>
      <c r="T59" s="230"/>
      <c r="U59" s="230"/>
      <c r="V59" s="232"/>
      <c r="W59" s="233"/>
      <c r="X59" s="230"/>
      <c r="Y59" s="230"/>
      <c r="Z59" s="230"/>
      <c r="AA59" s="234"/>
      <c r="AB59" s="230"/>
      <c r="AC59" s="230"/>
      <c r="AD59" s="230"/>
      <c r="AE59" s="236"/>
      <c r="AF59" s="230"/>
      <c r="AG59" s="230"/>
      <c r="AH59" s="230"/>
      <c r="AI59" s="237"/>
      <c r="AJ59" s="1104" t="s">
        <v>452</v>
      </c>
      <c r="AK59" s="1105"/>
      <c r="AL59" s="1105"/>
      <c r="AM59" s="1106"/>
      <c r="AN59" s="977"/>
      <c r="AO59" s="977"/>
      <c r="AP59" s="977"/>
      <c r="AQ59" s="977"/>
      <c r="AR59" s="977"/>
      <c r="AS59" s="977"/>
      <c r="AT59" s="977"/>
      <c r="AU59" s="977"/>
      <c r="AV59" s="977"/>
      <c r="AW59" s="977"/>
      <c r="AX59" s="977"/>
      <c r="AY59" s="978"/>
      <c r="AZ59" s="971" t="s">
        <v>530</v>
      </c>
      <c r="BA59" s="972"/>
      <c r="BB59" s="972"/>
      <c r="BC59" s="972"/>
      <c r="BD59" s="973"/>
      <c r="BE59" s="248">
        <f ca="1" t="shared" si="0"/>
      </c>
      <c r="BF59" s="1041"/>
      <c r="BG59" s="1041"/>
      <c r="BH59" s="1041"/>
      <c r="BI59" s="1042"/>
      <c r="BJ59" s="1041"/>
      <c r="BK59" s="1041"/>
      <c r="BL59" s="1041"/>
      <c r="BM59" s="1041"/>
      <c r="BN59" s="1041"/>
      <c r="BO59" s="1041"/>
      <c r="BP59" s="1041"/>
      <c r="BQ59" s="1041"/>
      <c r="BR59" s="1041"/>
      <c r="BS59" s="1041"/>
      <c r="BT59" s="1041"/>
      <c r="BU59" s="1056"/>
      <c r="BV59" s="1067">
        <f ca="1" t="shared" si="2"/>
      </c>
      <c r="BW59" s="1067"/>
      <c r="BX59" s="1067"/>
      <c r="BY59" s="1068"/>
      <c r="BZ59" s="1077"/>
      <c r="CA59" s="1078"/>
      <c r="CB59" s="1078"/>
      <c r="CC59" s="1078"/>
      <c r="CD59" s="182" t="s">
        <v>448</v>
      </c>
      <c r="CE59" s="184"/>
      <c r="CF59" s="271">
        <f ca="1" t="shared" si="1"/>
      </c>
      <c r="CG59" s="977"/>
      <c r="CH59" s="977"/>
      <c r="CI59" s="236"/>
      <c r="CJ59" s="230"/>
      <c r="CK59" s="231"/>
      <c r="CL59" s="1094"/>
      <c r="CM59" s="1095"/>
      <c r="CN59" s="1095"/>
      <c r="CO59" s="1095"/>
      <c r="CP59" s="1095"/>
      <c r="CQ59" s="1095"/>
      <c r="CR59" s="11"/>
      <c r="CS59" s="11" t="s">
        <v>449</v>
      </c>
      <c r="CT59" s="11"/>
      <c r="CU59" s="11"/>
      <c r="CV59" s="11"/>
      <c r="CW59" s="233"/>
      <c r="CX59" s="230"/>
      <c r="CY59" s="230"/>
      <c r="CZ59" s="230"/>
      <c r="DA59" s="230"/>
      <c r="DB59" s="234"/>
      <c r="DC59" s="11"/>
      <c r="DD59" s="11"/>
      <c r="DE59" s="11"/>
      <c r="DF59" s="11"/>
      <c r="DG59" s="22" t="s">
        <v>449</v>
      </c>
      <c r="DH59" s="11"/>
      <c r="DI59" s="11"/>
      <c r="DJ59" s="11"/>
      <c r="DK59" s="11"/>
      <c r="DL59" s="11"/>
      <c r="DM59" s="185" t="s">
        <v>105</v>
      </c>
    </row>
    <row r="60" spans="1:117" ht="12" customHeight="1">
      <c r="A60" s="571"/>
      <c r="B60" s="17"/>
      <c r="C60" s="8"/>
      <c r="D60" s="312" t="s">
        <v>464</v>
      </c>
      <c r="E60" s="313"/>
      <c r="F60" s="313"/>
      <c r="G60" s="313"/>
      <c r="H60" s="314"/>
      <c r="I60" s="839">
        <f>+R60+(CL60+CL61+CL62)</f>
        <v>0</v>
      </c>
      <c r="J60" s="806"/>
      <c r="K60" s="806"/>
      <c r="L60" s="806"/>
      <c r="M60" s="806"/>
      <c r="N60" s="840"/>
      <c r="O60" s="750">
        <f ca="1">IF(O61="","",INDIRECT(O61))</f>
      </c>
      <c r="P60" s="329"/>
      <c r="Q60" s="751"/>
      <c r="R60" s="761">
        <f>IF('利用計画書'!$H$51=1,IF('利用計画書'!$BF$51=1,'利用計画書'!$Y$51,0),0)+IF('利用計画書'!$H$52=1,IF('利用計画書'!$BF$52=1,'利用計画書'!$Y$52,0),0)+IF('利用計画書'!$H$53=1,IF('利用計画書'!$BF$53=1,'利用計画書'!$Y$53,0),0)</f>
        <v>0</v>
      </c>
      <c r="S60" s="762"/>
      <c r="T60" s="762"/>
      <c r="U60" s="762"/>
      <c r="V60" s="763"/>
      <c r="W60" s="757"/>
      <c r="X60" s="749"/>
      <c r="Y60" s="749"/>
      <c r="Z60" s="749"/>
      <c r="AA60" s="758"/>
      <c r="AB60" s="206"/>
      <c r="AC60" s="206"/>
      <c r="AD60" s="206"/>
      <c r="AE60" s="209"/>
      <c r="AF60" s="206"/>
      <c r="AG60" s="206"/>
      <c r="AH60" s="206"/>
      <c r="AI60" s="210"/>
      <c r="AJ60" s="834" t="s">
        <v>447</v>
      </c>
      <c r="AK60" s="569"/>
      <c r="AL60" s="569"/>
      <c r="AM60" s="835"/>
      <c r="AN60" s="413"/>
      <c r="AO60" s="413"/>
      <c r="AP60" s="413"/>
      <c r="AQ60" s="413"/>
      <c r="AR60" s="413"/>
      <c r="AS60" s="413"/>
      <c r="AT60" s="413"/>
      <c r="AU60" s="413"/>
      <c r="AV60" s="413"/>
      <c r="AW60" s="413"/>
      <c r="AX60" s="413"/>
      <c r="AY60" s="707"/>
      <c r="AZ60" s="979" t="s">
        <v>530</v>
      </c>
      <c r="BA60" s="980"/>
      <c r="BB60" s="980"/>
      <c r="BC60" s="980"/>
      <c r="BD60" s="981"/>
      <c r="BE60" s="204">
        <f ca="1" t="shared" si="0"/>
      </c>
      <c r="BF60" s="1037"/>
      <c r="BG60" s="1037"/>
      <c r="BH60" s="1037"/>
      <c r="BI60" s="1038"/>
      <c r="BJ60" s="1037"/>
      <c r="BK60" s="1037"/>
      <c r="BL60" s="1037"/>
      <c r="BM60" s="1037"/>
      <c r="BN60" s="1037"/>
      <c r="BO60" s="1037"/>
      <c r="BP60" s="1052"/>
      <c r="BQ60" s="1052"/>
      <c r="BR60" s="1052"/>
      <c r="BS60" s="1052"/>
      <c r="BT60" s="1052"/>
      <c r="BU60" s="1053"/>
      <c r="BV60" s="1063">
        <f ca="1" t="shared" si="2"/>
      </c>
      <c r="BW60" s="1063"/>
      <c r="BX60" s="1063"/>
      <c r="BY60" s="1064"/>
      <c r="BZ60" s="1073"/>
      <c r="CA60" s="1074"/>
      <c r="CB60" s="1074"/>
      <c r="CC60" s="1074"/>
      <c r="CD60" s="159" t="s">
        <v>448</v>
      </c>
      <c r="CE60" s="158"/>
      <c r="CF60" s="267">
        <f ca="1" t="shared" si="1"/>
      </c>
      <c r="CG60" s="1020"/>
      <c r="CH60" s="1020"/>
      <c r="CI60" s="199">
        <f ca="1">IF(CJ60="","",INDIRECT(CJ60))</f>
        <v>8</v>
      </c>
      <c r="CJ60" s="1087" t="s">
        <v>113</v>
      </c>
      <c r="CK60" s="1088"/>
      <c r="CL60" s="804"/>
      <c r="CM60" s="805"/>
      <c r="CN60" s="805"/>
      <c r="CO60" s="805"/>
      <c r="CP60" s="805"/>
      <c r="CQ60" s="805"/>
      <c r="CR60" s="8"/>
      <c r="CS60" s="8" t="s">
        <v>465</v>
      </c>
      <c r="CT60" s="8"/>
      <c r="CU60" s="8"/>
      <c r="CV60" s="8"/>
      <c r="CW60" s="808"/>
      <c r="CX60" s="809"/>
      <c r="CY60" s="809"/>
      <c r="CZ60" s="8"/>
      <c r="DA60" s="8"/>
      <c r="DB60" s="167" t="s">
        <v>465</v>
      </c>
      <c r="DC60" s="818">
        <f>IF(CL60&gt;0,(IF(CF60&lt;6,CL60,0)),0)+IF(CL61&gt;0,(IF(CF61&lt;6,CL61,0)),0)+IF(CL62&gt;0,(IF(CF62&lt;6,CL62,0)),0)</f>
        <v>0</v>
      </c>
      <c r="DD60" s="818"/>
      <c r="DE60" s="818"/>
      <c r="DF60" s="818"/>
      <c r="DG60" s="819"/>
      <c r="DH60" s="807">
        <f>IF(I60=0,"",ROUND((+R60+DC60)/I60*100,1))</f>
      </c>
      <c r="DI60" s="807"/>
      <c r="DJ60" s="807"/>
      <c r="DK60" s="807"/>
      <c r="DL60" s="807"/>
      <c r="DM60" s="10"/>
    </row>
    <row r="61" spans="1:117" ht="12" customHeight="1">
      <c r="A61" s="571"/>
      <c r="B61" s="17"/>
      <c r="C61" s="8"/>
      <c r="D61" s="312" t="s">
        <v>466</v>
      </c>
      <c r="E61" s="313"/>
      <c r="F61" s="313"/>
      <c r="G61" s="313"/>
      <c r="H61" s="314"/>
      <c r="I61" s="841"/>
      <c r="J61" s="807"/>
      <c r="K61" s="807"/>
      <c r="L61" s="807"/>
      <c r="M61" s="807"/>
      <c r="N61" s="842"/>
      <c r="O61" s="982"/>
      <c r="P61" s="908"/>
      <c r="Q61" s="909"/>
      <c r="R61" s="746"/>
      <c r="S61" s="747"/>
      <c r="T61" s="747"/>
      <c r="U61" s="747"/>
      <c r="V61" s="748"/>
      <c r="W61" s="757"/>
      <c r="X61" s="749"/>
      <c r="Y61" s="749"/>
      <c r="Z61" s="749"/>
      <c r="AA61" s="758"/>
      <c r="AB61" s="206"/>
      <c r="AC61" s="206"/>
      <c r="AD61" s="206"/>
      <c r="AE61" s="209"/>
      <c r="AF61" s="206"/>
      <c r="AG61" s="206"/>
      <c r="AH61" s="206"/>
      <c r="AI61" s="210"/>
      <c r="AJ61" s="836" t="s">
        <v>451</v>
      </c>
      <c r="AK61" s="837"/>
      <c r="AL61" s="837"/>
      <c r="AM61" s="838"/>
      <c r="AN61" s="966"/>
      <c r="AO61" s="966"/>
      <c r="AP61" s="966"/>
      <c r="AQ61" s="966"/>
      <c r="AR61" s="966"/>
      <c r="AS61" s="966"/>
      <c r="AT61" s="966"/>
      <c r="AU61" s="966"/>
      <c r="AV61" s="966"/>
      <c r="AW61" s="966"/>
      <c r="AX61" s="966"/>
      <c r="AY61" s="967"/>
      <c r="AZ61" s="773" t="s">
        <v>530</v>
      </c>
      <c r="BA61" s="774"/>
      <c r="BB61" s="774"/>
      <c r="BC61" s="774"/>
      <c r="BD61" s="775"/>
      <c r="BE61" s="203">
        <f ca="1" t="shared" si="0"/>
      </c>
      <c r="BF61" s="1033"/>
      <c r="BG61" s="1033"/>
      <c r="BH61" s="1033"/>
      <c r="BI61" s="1034"/>
      <c r="BJ61" s="1033"/>
      <c r="BK61" s="1033"/>
      <c r="BL61" s="1033"/>
      <c r="BM61" s="1033"/>
      <c r="BN61" s="1033"/>
      <c r="BO61" s="1033"/>
      <c r="BP61" s="1033"/>
      <c r="BQ61" s="1033"/>
      <c r="BR61" s="1033"/>
      <c r="BS61" s="1033"/>
      <c r="BT61" s="1033"/>
      <c r="BU61" s="1048"/>
      <c r="BV61" s="1049">
        <f ca="1" t="shared" si="2"/>
      </c>
      <c r="BW61" s="1049"/>
      <c r="BX61" s="1049"/>
      <c r="BY61" s="1050"/>
      <c r="BZ61" s="1069"/>
      <c r="CA61" s="1070"/>
      <c r="CB61" s="1070"/>
      <c r="CC61" s="1070"/>
      <c r="CD61" s="170" t="s">
        <v>448</v>
      </c>
      <c r="CE61" s="169"/>
      <c r="CF61" s="260">
        <f ca="1" t="shared" si="1"/>
      </c>
      <c r="CG61" s="966"/>
      <c r="CH61" s="966"/>
      <c r="CI61" s="253">
        <f aca="true" ca="1" t="shared" si="3" ref="CI61:CI74">IF(CJ61="","",INDIRECT(CJ61))</f>
      </c>
      <c r="CJ61" s="966"/>
      <c r="CK61" s="1089"/>
      <c r="CL61" s="782"/>
      <c r="CM61" s="783"/>
      <c r="CN61" s="783"/>
      <c r="CO61" s="783"/>
      <c r="CP61" s="783"/>
      <c r="CQ61" s="783"/>
      <c r="CR61" s="168"/>
      <c r="CS61" s="168" t="s">
        <v>465</v>
      </c>
      <c r="CT61" s="168"/>
      <c r="CU61" s="168"/>
      <c r="CV61" s="168"/>
      <c r="CW61" s="778"/>
      <c r="CX61" s="779"/>
      <c r="CY61" s="779"/>
      <c r="CZ61" s="168"/>
      <c r="DA61" s="168"/>
      <c r="DB61" s="171" t="s">
        <v>465</v>
      </c>
      <c r="DC61" s="818"/>
      <c r="DD61" s="818"/>
      <c r="DE61" s="818"/>
      <c r="DF61" s="818"/>
      <c r="DG61" s="819"/>
      <c r="DH61" s="807"/>
      <c r="DI61" s="807"/>
      <c r="DJ61" s="807"/>
      <c r="DK61" s="807"/>
      <c r="DL61" s="807"/>
      <c r="DM61" s="10"/>
    </row>
    <row r="62" spans="1:117" ht="12" customHeight="1">
      <c r="A62" s="571"/>
      <c r="B62" s="17"/>
      <c r="C62" s="8"/>
      <c r="D62" s="28"/>
      <c r="E62" s="4"/>
      <c r="F62" s="4"/>
      <c r="G62" s="4"/>
      <c r="H62" s="19"/>
      <c r="I62" s="8"/>
      <c r="J62" s="8"/>
      <c r="K62" s="8"/>
      <c r="L62" s="8"/>
      <c r="M62" s="8"/>
      <c r="N62" s="186" t="s">
        <v>467</v>
      </c>
      <c r="O62" s="983"/>
      <c r="P62" s="911"/>
      <c r="Q62" s="912"/>
      <c r="R62" s="8"/>
      <c r="S62" s="8"/>
      <c r="T62" s="8"/>
      <c r="U62" s="8"/>
      <c r="V62" s="186" t="s">
        <v>468</v>
      </c>
      <c r="W62" s="173"/>
      <c r="X62" s="4"/>
      <c r="Y62" s="4"/>
      <c r="Z62" s="4"/>
      <c r="AA62" s="174" t="s">
        <v>468</v>
      </c>
      <c r="AB62" s="206"/>
      <c r="AC62" s="206"/>
      <c r="AD62" s="206"/>
      <c r="AE62" s="209"/>
      <c r="AF62" s="206"/>
      <c r="AG62" s="206"/>
      <c r="AH62" s="206"/>
      <c r="AI62" s="210"/>
      <c r="AJ62" s="764" t="s">
        <v>452</v>
      </c>
      <c r="AK62" s="765"/>
      <c r="AL62" s="765"/>
      <c r="AM62" s="766"/>
      <c r="AN62" s="1029"/>
      <c r="AO62" s="1029"/>
      <c r="AP62" s="1029"/>
      <c r="AQ62" s="1029"/>
      <c r="AR62" s="1029"/>
      <c r="AS62" s="1029"/>
      <c r="AT62" s="1029"/>
      <c r="AU62" s="1029"/>
      <c r="AV62" s="1029"/>
      <c r="AW62" s="1029"/>
      <c r="AX62" s="1029"/>
      <c r="AY62" s="1030"/>
      <c r="AZ62" s="767" t="s">
        <v>530</v>
      </c>
      <c r="BA62" s="768"/>
      <c r="BB62" s="768"/>
      <c r="BC62" s="768"/>
      <c r="BD62" s="769"/>
      <c r="BE62" s="204">
        <f ca="1" t="shared" si="0"/>
      </c>
      <c r="BF62" s="1043"/>
      <c r="BG62" s="1043"/>
      <c r="BH62" s="1043"/>
      <c r="BI62" s="1044"/>
      <c r="BJ62" s="1043"/>
      <c r="BK62" s="1043"/>
      <c r="BL62" s="1043"/>
      <c r="BM62" s="1043"/>
      <c r="BN62" s="1043"/>
      <c r="BO62" s="1043"/>
      <c r="BP62" s="1043"/>
      <c r="BQ62" s="1043"/>
      <c r="BR62" s="1043"/>
      <c r="BS62" s="1043"/>
      <c r="BT62" s="1043"/>
      <c r="BU62" s="1057"/>
      <c r="BV62" s="1063">
        <f ca="1" t="shared" si="2"/>
      </c>
      <c r="BW62" s="1063"/>
      <c r="BX62" s="1063"/>
      <c r="BY62" s="1064"/>
      <c r="BZ62" s="1079"/>
      <c r="CA62" s="1080"/>
      <c r="CB62" s="1080"/>
      <c r="CC62" s="1080"/>
      <c r="CD62" s="159" t="s">
        <v>448</v>
      </c>
      <c r="CE62" s="158"/>
      <c r="CF62" s="267">
        <f ca="1" t="shared" si="1"/>
      </c>
      <c r="CG62" s="1029"/>
      <c r="CH62" s="1029"/>
      <c r="CI62" s="199">
        <f ca="1" t="shared" si="3"/>
      </c>
      <c r="CJ62" s="1029"/>
      <c r="CK62" s="1090"/>
      <c r="CL62" s="800"/>
      <c r="CM62" s="801"/>
      <c r="CN62" s="801"/>
      <c r="CO62" s="801"/>
      <c r="CP62" s="801"/>
      <c r="CQ62" s="801"/>
      <c r="CR62" s="8"/>
      <c r="CS62" s="8" t="s">
        <v>468</v>
      </c>
      <c r="CT62" s="8"/>
      <c r="CU62" s="8"/>
      <c r="CV62" s="8"/>
      <c r="CW62" s="792"/>
      <c r="CX62" s="793"/>
      <c r="CY62" s="793"/>
      <c r="CZ62" s="8"/>
      <c r="DA62" s="8"/>
      <c r="DB62" s="167" t="s">
        <v>468</v>
      </c>
      <c r="DC62" s="8"/>
      <c r="DD62" s="8"/>
      <c r="DE62" s="8"/>
      <c r="DF62" s="8"/>
      <c r="DG62" s="167" t="s">
        <v>468</v>
      </c>
      <c r="DH62" s="8"/>
      <c r="DI62" s="8"/>
      <c r="DJ62" s="8"/>
      <c r="DK62" s="8"/>
      <c r="DL62" s="8"/>
      <c r="DM62" s="187" t="s">
        <v>105</v>
      </c>
    </row>
    <row r="63" spans="1:117" ht="12" customHeight="1">
      <c r="A63" s="571"/>
      <c r="B63" s="420" t="s">
        <v>469</v>
      </c>
      <c r="C63" s="313"/>
      <c r="D63" s="418" t="s">
        <v>470</v>
      </c>
      <c r="E63" s="310"/>
      <c r="F63" s="310"/>
      <c r="G63" s="310"/>
      <c r="H63" s="311"/>
      <c r="I63" s="839">
        <f>+R63+CL63+CL64+CL65</f>
        <v>0</v>
      </c>
      <c r="J63" s="806"/>
      <c r="K63" s="806"/>
      <c r="L63" s="806"/>
      <c r="M63" s="806"/>
      <c r="N63" s="840"/>
      <c r="O63" s="754">
        <f ca="1">IF(O64="","",INDIRECT(O64))</f>
      </c>
      <c r="P63" s="310"/>
      <c r="Q63" s="311"/>
      <c r="R63" s="743">
        <f>IF('利用計画書'!$H$51=2,IF('利用計画書'!$BF$51=1,'利用計画書'!$Y$51,0),0)+IF('利用計画書'!$H$52=2,IF('利用計画書'!$BF$52=1,'利用計画書'!$Y$52,0),0)+IF('利用計画書'!$H$53=2,IF('利用計画書'!$BF$53=1,'利用計画書'!$Y$53,0),0)</f>
        <v>0</v>
      </c>
      <c r="S63" s="744"/>
      <c r="T63" s="744"/>
      <c r="U63" s="744"/>
      <c r="V63" s="745"/>
      <c r="W63" s="757"/>
      <c r="X63" s="749"/>
      <c r="Y63" s="749"/>
      <c r="Z63" s="749"/>
      <c r="AA63" s="758"/>
      <c r="AB63" s="220"/>
      <c r="AC63" s="220"/>
      <c r="AD63" s="220"/>
      <c r="AE63" s="225"/>
      <c r="AF63" s="220"/>
      <c r="AG63" s="220"/>
      <c r="AH63" s="220"/>
      <c r="AI63" s="226"/>
      <c r="AJ63" s="834" t="s">
        <v>447</v>
      </c>
      <c r="AK63" s="569"/>
      <c r="AL63" s="569"/>
      <c r="AM63" s="835"/>
      <c r="AN63" s="410"/>
      <c r="AO63" s="410"/>
      <c r="AP63" s="410"/>
      <c r="AQ63" s="410"/>
      <c r="AR63" s="410"/>
      <c r="AS63" s="410"/>
      <c r="AT63" s="410"/>
      <c r="AU63" s="410"/>
      <c r="AV63" s="410"/>
      <c r="AW63" s="410"/>
      <c r="AX63" s="410"/>
      <c r="AY63" s="706"/>
      <c r="AZ63" s="770" t="s">
        <v>530</v>
      </c>
      <c r="BA63" s="771"/>
      <c r="BB63" s="771"/>
      <c r="BC63" s="771"/>
      <c r="BD63" s="772"/>
      <c r="BE63" s="247">
        <f ca="1" t="shared" si="0"/>
      </c>
      <c r="BF63" s="1039"/>
      <c r="BG63" s="1039"/>
      <c r="BH63" s="1039"/>
      <c r="BI63" s="1040"/>
      <c r="BJ63" s="1039"/>
      <c r="BK63" s="1039"/>
      <c r="BL63" s="1039"/>
      <c r="BM63" s="1039"/>
      <c r="BN63" s="1039"/>
      <c r="BO63" s="1039"/>
      <c r="BP63" s="1054"/>
      <c r="BQ63" s="1054"/>
      <c r="BR63" s="1054"/>
      <c r="BS63" s="1054"/>
      <c r="BT63" s="1054"/>
      <c r="BU63" s="1055"/>
      <c r="BV63" s="1065">
        <f ca="1" t="shared" si="2"/>
      </c>
      <c r="BW63" s="1065"/>
      <c r="BX63" s="1065"/>
      <c r="BY63" s="1066"/>
      <c r="BZ63" s="1075"/>
      <c r="CA63" s="1076"/>
      <c r="CB63" s="1076"/>
      <c r="CC63" s="1076"/>
      <c r="CD63" s="176" t="s">
        <v>448</v>
      </c>
      <c r="CE63" s="179"/>
      <c r="CF63" s="268">
        <f ca="1" t="shared" si="1"/>
      </c>
      <c r="CG63" s="363"/>
      <c r="CH63" s="363"/>
      <c r="CI63" s="200">
        <f ca="1" t="shared" si="3"/>
      </c>
      <c r="CJ63" s="363"/>
      <c r="CK63" s="1091"/>
      <c r="CL63" s="802"/>
      <c r="CM63" s="803"/>
      <c r="CN63" s="803"/>
      <c r="CO63" s="803"/>
      <c r="CP63" s="803"/>
      <c r="CQ63" s="803"/>
      <c r="CR63" s="7"/>
      <c r="CS63" s="7" t="s">
        <v>468</v>
      </c>
      <c r="CT63" s="7"/>
      <c r="CU63" s="7"/>
      <c r="CV63" s="7"/>
      <c r="CW63" s="794"/>
      <c r="CX63" s="795"/>
      <c r="CY63" s="795"/>
      <c r="CZ63" s="7"/>
      <c r="DA63" s="7"/>
      <c r="DB63" s="178" t="s">
        <v>468</v>
      </c>
      <c r="DC63" s="814">
        <f>IF(CL63&gt;0,(IF(CF63&lt;6,CL63,0)),0)+IF(CL64&gt;0,(IF(CF64&lt;6,CL64,0)),0)+IF(CL65&gt;0,(IF(CF65&lt;6,CL65,0)),0)</f>
        <v>0</v>
      </c>
      <c r="DD63" s="815"/>
      <c r="DE63" s="815"/>
      <c r="DF63" s="815"/>
      <c r="DG63" s="816"/>
      <c r="DH63" s="806">
        <f>IF(I63=0,"",ROUND((+R63+DC63)/I63*100,1))</f>
      </c>
      <c r="DI63" s="806"/>
      <c r="DJ63" s="806"/>
      <c r="DK63" s="806"/>
      <c r="DL63" s="806"/>
      <c r="DM63" s="27"/>
    </row>
    <row r="64" spans="1:117" ht="12" customHeight="1">
      <c r="A64" s="571"/>
      <c r="B64" s="17"/>
      <c r="C64" s="8"/>
      <c r="D64" s="312" t="s">
        <v>466</v>
      </c>
      <c r="E64" s="313"/>
      <c r="F64" s="313"/>
      <c r="G64" s="313"/>
      <c r="H64" s="314"/>
      <c r="I64" s="841"/>
      <c r="J64" s="807"/>
      <c r="K64" s="807"/>
      <c r="L64" s="807"/>
      <c r="M64" s="807"/>
      <c r="N64" s="842"/>
      <c r="O64" s="982"/>
      <c r="P64" s="908"/>
      <c r="Q64" s="909"/>
      <c r="R64" s="746"/>
      <c r="S64" s="747"/>
      <c r="T64" s="747"/>
      <c r="U64" s="747"/>
      <c r="V64" s="748"/>
      <c r="W64" s="757"/>
      <c r="X64" s="749"/>
      <c r="Y64" s="749"/>
      <c r="Z64" s="749"/>
      <c r="AA64" s="758"/>
      <c r="AB64" s="206"/>
      <c r="AC64" s="206"/>
      <c r="AD64" s="206"/>
      <c r="AE64" s="209"/>
      <c r="AF64" s="206"/>
      <c r="AG64" s="206"/>
      <c r="AH64" s="206"/>
      <c r="AI64" s="210"/>
      <c r="AJ64" s="836" t="s">
        <v>451</v>
      </c>
      <c r="AK64" s="837"/>
      <c r="AL64" s="837"/>
      <c r="AM64" s="838"/>
      <c r="AN64" s="966"/>
      <c r="AO64" s="966"/>
      <c r="AP64" s="966"/>
      <c r="AQ64" s="966"/>
      <c r="AR64" s="966"/>
      <c r="AS64" s="966"/>
      <c r="AT64" s="966"/>
      <c r="AU64" s="966"/>
      <c r="AV64" s="966"/>
      <c r="AW64" s="966"/>
      <c r="AX64" s="966"/>
      <c r="AY64" s="967"/>
      <c r="AZ64" s="773" t="s">
        <v>530</v>
      </c>
      <c r="BA64" s="774"/>
      <c r="BB64" s="774"/>
      <c r="BC64" s="774"/>
      <c r="BD64" s="775"/>
      <c r="BE64" s="203">
        <f ca="1" t="shared" si="0"/>
      </c>
      <c r="BF64" s="1033"/>
      <c r="BG64" s="1033"/>
      <c r="BH64" s="1033"/>
      <c r="BI64" s="1034"/>
      <c r="BJ64" s="1033"/>
      <c r="BK64" s="1033"/>
      <c r="BL64" s="1033"/>
      <c r="BM64" s="1033"/>
      <c r="BN64" s="1033"/>
      <c r="BO64" s="1033"/>
      <c r="BP64" s="1033"/>
      <c r="BQ64" s="1033"/>
      <c r="BR64" s="1033"/>
      <c r="BS64" s="1033"/>
      <c r="BT64" s="1033"/>
      <c r="BU64" s="1048"/>
      <c r="BV64" s="1049">
        <f ca="1" t="shared" si="2"/>
      </c>
      <c r="BW64" s="1049"/>
      <c r="BX64" s="1049"/>
      <c r="BY64" s="1050"/>
      <c r="BZ64" s="1069"/>
      <c r="CA64" s="1070"/>
      <c r="CB64" s="1070"/>
      <c r="CC64" s="1070"/>
      <c r="CD64" s="170" t="s">
        <v>448</v>
      </c>
      <c r="CE64" s="169"/>
      <c r="CF64" s="260">
        <f ca="1" t="shared" si="1"/>
      </c>
      <c r="CG64" s="966"/>
      <c r="CH64" s="966"/>
      <c r="CI64" s="253">
        <f ca="1" t="shared" si="3"/>
      </c>
      <c r="CJ64" s="966"/>
      <c r="CK64" s="1089"/>
      <c r="CL64" s="782"/>
      <c r="CM64" s="783"/>
      <c r="CN64" s="783"/>
      <c r="CO64" s="783"/>
      <c r="CP64" s="783"/>
      <c r="CQ64" s="783"/>
      <c r="CR64" s="168"/>
      <c r="CS64" s="168" t="s">
        <v>468</v>
      </c>
      <c r="CT64" s="168"/>
      <c r="CU64" s="168"/>
      <c r="CV64" s="168"/>
      <c r="CW64" s="778"/>
      <c r="CX64" s="779"/>
      <c r="CY64" s="779"/>
      <c r="CZ64" s="168"/>
      <c r="DA64" s="168"/>
      <c r="DB64" s="171" t="s">
        <v>468</v>
      </c>
      <c r="DC64" s="817"/>
      <c r="DD64" s="818"/>
      <c r="DE64" s="818"/>
      <c r="DF64" s="818"/>
      <c r="DG64" s="819"/>
      <c r="DH64" s="807"/>
      <c r="DI64" s="807"/>
      <c r="DJ64" s="807"/>
      <c r="DK64" s="807"/>
      <c r="DL64" s="807"/>
      <c r="DM64" s="10"/>
    </row>
    <row r="65" spans="1:117" ht="12" customHeight="1">
      <c r="A65" s="571"/>
      <c r="B65" s="420" t="s">
        <v>471</v>
      </c>
      <c r="C65" s="313"/>
      <c r="D65" s="28"/>
      <c r="E65" s="4"/>
      <c r="F65" s="4"/>
      <c r="G65" s="4"/>
      <c r="H65" s="19"/>
      <c r="I65" s="4"/>
      <c r="J65" s="4"/>
      <c r="K65" s="4"/>
      <c r="L65" s="4"/>
      <c r="M65" s="4"/>
      <c r="N65" s="172" t="s">
        <v>467</v>
      </c>
      <c r="O65" s="983"/>
      <c r="P65" s="911"/>
      <c r="Q65" s="912"/>
      <c r="R65" s="28"/>
      <c r="S65" s="4"/>
      <c r="T65" s="4"/>
      <c r="U65" s="4"/>
      <c r="V65" s="259" t="s">
        <v>468</v>
      </c>
      <c r="W65" s="173"/>
      <c r="X65" s="4"/>
      <c r="Y65" s="4"/>
      <c r="Z65" s="4"/>
      <c r="AA65" s="174" t="s">
        <v>468</v>
      </c>
      <c r="AB65" s="212"/>
      <c r="AC65" s="212"/>
      <c r="AD65" s="212"/>
      <c r="AE65" s="217"/>
      <c r="AF65" s="212"/>
      <c r="AG65" s="212"/>
      <c r="AH65" s="212"/>
      <c r="AI65" s="218"/>
      <c r="AJ65" s="764" t="s">
        <v>452</v>
      </c>
      <c r="AK65" s="765"/>
      <c r="AL65" s="765"/>
      <c r="AM65" s="766"/>
      <c r="AN65" s="968"/>
      <c r="AO65" s="968"/>
      <c r="AP65" s="968"/>
      <c r="AQ65" s="968"/>
      <c r="AR65" s="968"/>
      <c r="AS65" s="968"/>
      <c r="AT65" s="968"/>
      <c r="AU65" s="968"/>
      <c r="AV65" s="968"/>
      <c r="AW65" s="968"/>
      <c r="AX65" s="968"/>
      <c r="AY65" s="969"/>
      <c r="AZ65" s="767" t="s">
        <v>530</v>
      </c>
      <c r="BA65" s="768"/>
      <c r="BB65" s="768"/>
      <c r="BC65" s="768"/>
      <c r="BD65" s="769"/>
      <c r="BE65" s="202">
        <f ca="1" t="shared" si="0"/>
      </c>
      <c r="BF65" s="1035"/>
      <c r="BG65" s="1035"/>
      <c r="BH65" s="1035"/>
      <c r="BI65" s="1036"/>
      <c r="BJ65" s="1035"/>
      <c r="BK65" s="1035"/>
      <c r="BL65" s="1035"/>
      <c r="BM65" s="1035"/>
      <c r="BN65" s="1035"/>
      <c r="BO65" s="1035"/>
      <c r="BP65" s="1035"/>
      <c r="BQ65" s="1035"/>
      <c r="BR65" s="1035"/>
      <c r="BS65" s="1035"/>
      <c r="BT65" s="1035"/>
      <c r="BU65" s="1051"/>
      <c r="BV65" s="1061">
        <f ca="1" t="shared" si="2"/>
      </c>
      <c r="BW65" s="1061"/>
      <c r="BX65" s="1061"/>
      <c r="BY65" s="1062"/>
      <c r="BZ65" s="1071"/>
      <c r="CA65" s="1072"/>
      <c r="CB65" s="1072"/>
      <c r="CC65" s="1072"/>
      <c r="CD65" s="173" t="s">
        <v>448</v>
      </c>
      <c r="CE65" s="175"/>
      <c r="CF65" s="270">
        <f ca="1" t="shared" si="1"/>
      </c>
      <c r="CG65" s="968"/>
      <c r="CH65" s="968"/>
      <c r="CI65" s="201">
        <f ca="1" t="shared" si="3"/>
      </c>
      <c r="CJ65" s="968"/>
      <c r="CK65" s="1092"/>
      <c r="CL65" s="784"/>
      <c r="CM65" s="785"/>
      <c r="CN65" s="785"/>
      <c r="CO65" s="785"/>
      <c r="CP65" s="785"/>
      <c r="CQ65" s="785"/>
      <c r="CR65" s="4"/>
      <c r="CS65" s="4" t="s">
        <v>468</v>
      </c>
      <c r="CT65" s="4"/>
      <c r="CU65" s="4"/>
      <c r="CV65" s="4"/>
      <c r="CW65" s="780"/>
      <c r="CX65" s="781"/>
      <c r="CY65" s="781"/>
      <c r="CZ65" s="4"/>
      <c r="DA65" s="4"/>
      <c r="DB65" s="174" t="s">
        <v>468</v>
      </c>
      <c r="DC65" s="4"/>
      <c r="DD65" s="4"/>
      <c r="DE65" s="4"/>
      <c r="DF65" s="4"/>
      <c r="DG65" s="174" t="s">
        <v>468</v>
      </c>
      <c r="DH65" s="4"/>
      <c r="DI65" s="4"/>
      <c r="DJ65" s="4"/>
      <c r="DK65" s="4"/>
      <c r="DL65" s="4"/>
      <c r="DM65" s="51" t="s">
        <v>105</v>
      </c>
    </row>
    <row r="66" spans="1:117" ht="12" customHeight="1">
      <c r="A66" s="571"/>
      <c r="B66" s="17"/>
      <c r="C66" s="8"/>
      <c r="D66" s="418" t="s">
        <v>472</v>
      </c>
      <c r="E66" s="310"/>
      <c r="F66" s="310"/>
      <c r="G66" s="310"/>
      <c r="H66" s="311"/>
      <c r="I66" s="839">
        <f>+R66+AE66+(CL66+CL67+CL68)</f>
        <v>0</v>
      </c>
      <c r="J66" s="806"/>
      <c r="K66" s="806"/>
      <c r="L66" s="806"/>
      <c r="M66" s="806"/>
      <c r="N66" s="840"/>
      <c r="O66" s="752">
        <f ca="1">IF(O67="","",INDIRECT(O67))</f>
      </c>
      <c r="P66" s="313"/>
      <c r="Q66" s="314"/>
      <c r="R66" s="743">
        <f>IF('利用計画書'!$H$51=3,IF('利用計画書'!$BF$51=1,'利用計画書'!$Y$51,0),0)+IF('利用計画書'!$H$52=3,IF('利用計画書'!$BF$52=1,'利用計画書'!$Y$52,0),0)+IF('利用計画書'!$H$53=3,IF('利用計画書'!$BF$53=1,'利用計画書'!$Y$53,0),0)</f>
        <v>0</v>
      </c>
      <c r="S66" s="744"/>
      <c r="T66" s="744"/>
      <c r="U66" s="744"/>
      <c r="V66" s="745"/>
      <c r="W66" s="757"/>
      <c r="X66" s="749"/>
      <c r="Y66" s="749"/>
      <c r="Z66" s="749"/>
      <c r="AA66" s="758"/>
      <c r="AB66" s="206"/>
      <c r="AC66" s="206"/>
      <c r="AD66" s="206"/>
      <c r="AE66" s="209"/>
      <c r="AF66" s="206"/>
      <c r="AG66" s="206"/>
      <c r="AH66" s="206"/>
      <c r="AI66" s="210"/>
      <c r="AJ66" s="834" t="s">
        <v>447</v>
      </c>
      <c r="AK66" s="569"/>
      <c r="AL66" s="569"/>
      <c r="AM66" s="835"/>
      <c r="AN66" s="413"/>
      <c r="AO66" s="413"/>
      <c r="AP66" s="413"/>
      <c r="AQ66" s="413"/>
      <c r="AR66" s="413"/>
      <c r="AS66" s="413"/>
      <c r="AT66" s="413"/>
      <c r="AU66" s="413"/>
      <c r="AV66" s="413"/>
      <c r="AW66" s="413"/>
      <c r="AX66" s="413"/>
      <c r="AY66" s="707"/>
      <c r="AZ66" s="770" t="s">
        <v>530</v>
      </c>
      <c r="BA66" s="771"/>
      <c r="BB66" s="771"/>
      <c r="BC66" s="771"/>
      <c r="BD66" s="772"/>
      <c r="BE66" s="204">
        <f ca="1" t="shared" si="0"/>
      </c>
      <c r="BF66" s="1037"/>
      <c r="BG66" s="1037"/>
      <c r="BH66" s="1037"/>
      <c r="BI66" s="1038"/>
      <c r="BJ66" s="1037"/>
      <c r="BK66" s="1037"/>
      <c r="BL66" s="1037"/>
      <c r="BM66" s="1037"/>
      <c r="BN66" s="1037"/>
      <c r="BO66" s="1037"/>
      <c r="BP66" s="1052"/>
      <c r="BQ66" s="1052"/>
      <c r="BR66" s="1052"/>
      <c r="BS66" s="1052"/>
      <c r="BT66" s="1052"/>
      <c r="BU66" s="1053"/>
      <c r="BV66" s="1063">
        <f ca="1" t="shared" si="2"/>
      </c>
      <c r="BW66" s="1063"/>
      <c r="BX66" s="1063"/>
      <c r="BY66" s="1064"/>
      <c r="BZ66" s="1073"/>
      <c r="CA66" s="1074"/>
      <c r="CB66" s="1074"/>
      <c r="CC66" s="1074"/>
      <c r="CD66" s="159" t="s">
        <v>448</v>
      </c>
      <c r="CE66" s="158"/>
      <c r="CF66" s="267">
        <f ca="1" t="shared" si="1"/>
      </c>
      <c r="CG66" s="1020"/>
      <c r="CH66" s="1020"/>
      <c r="CI66" s="199">
        <f ca="1" t="shared" si="3"/>
      </c>
      <c r="CJ66" s="1020"/>
      <c r="CK66" s="1021"/>
      <c r="CL66" s="786"/>
      <c r="CM66" s="787"/>
      <c r="CN66" s="787"/>
      <c r="CO66" s="787"/>
      <c r="CP66" s="787"/>
      <c r="CQ66" s="787"/>
      <c r="CR66" s="8"/>
      <c r="CS66" s="8" t="s">
        <v>468</v>
      </c>
      <c r="CT66" s="8"/>
      <c r="CU66" s="8"/>
      <c r="CV66" s="8"/>
      <c r="CW66" s="776"/>
      <c r="CX66" s="777"/>
      <c r="CY66" s="777"/>
      <c r="CZ66" s="8"/>
      <c r="DA66" s="8"/>
      <c r="DB66" s="167" t="s">
        <v>468</v>
      </c>
      <c r="DC66" s="814">
        <f>IF(CL66&gt;0,(IF(CF66&lt;6,CL66,0)),0)+IF(CL67&gt;0,(IF(CF67&lt;6,CL67,0)),0)+IF(CL68&gt;0,(IF(CF68&lt;6,CL68,0)),0)</f>
        <v>0</v>
      </c>
      <c r="DD66" s="815"/>
      <c r="DE66" s="815"/>
      <c r="DF66" s="815"/>
      <c r="DG66" s="816"/>
      <c r="DH66" s="807">
        <f>IF(R66=0,"",ROUND((+R66+DC66)/I66*100,1))</f>
      </c>
      <c r="DI66" s="807"/>
      <c r="DJ66" s="807"/>
      <c r="DK66" s="807"/>
      <c r="DL66" s="807"/>
      <c r="DM66" s="10"/>
    </row>
    <row r="67" spans="1:117" ht="12" customHeight="1">
      <c r="A67" s="571"/>
      <c r="B67" s="420" t="s">
        <v>473</v>
      </c>
      <c r="C67" s="313"/>
      <c r="D67" s="312" t="s">
        <v>466</v>
      </c>
      <c r="E67" s="313"/>
      <c r="F67" s="313"/>
      <c r="G67" s="313"/>
      <c r="H67" s="314"/>
      <c r="I67" s="841"/>
      <c r="J67" s="807"/>
      <c r="K67" s="807"/>
      <c r="L67" s="807"/>
      <c r="M67" s="807"/>
      <c r="N67" s="842"/>
      <c r="O67" s="982"/>
      <c r="P67" s="908"/>
      <c r="Q67" s="909"/>
      <c r="R67" s="746"/>
      <c r="S67" s="747"/>
      <c r="T67" s="747"/>
      <c r="U67" s="747"/>
      <c r="V67" s="748"/>
      <c r="W67" s="757"/>
      <c r="X67" s="749"/>
      <c r="Y67" s="749"/>
      <c r="Z67" s="749"/>
      <c r="AA67" s="758"/>
      <c r="AB67" s="206"/>
      <c r="AC67" s="206"/>
      <c r="AD67" s="206"/>
      <c r="AE67" s="209"/>
      <c r="AF67" s="206"/>
      <c r="AG67" s="206"/>
      <c r="AH67" s="206"/>
      <c r="AI67" s="210"/>
      <c r="AJ67" s="836" t="s">
        <v>451</v>
      </c>
      <c r="AK67" s="837"/>
      <c r="AL67" s="837"/>
      <c r="AM67" s="838"/>
      <c r="AN67" s="966"/>
      <c r="AO67" s="966"/>
      <c r="AP67" s="966"/>
      <c r="AQ67" s="966"/>
      <c r="AR67" s="966"/>
      <c r="AS67" s="966"/>
      <c r="AT67" s="966"/>
      <c r="AU67" s="966"/>
      <c r="AV67" s="966"/>
      <c r="AW67" s="966"/>
      <c r="AX67" s="966"/>
      <c r="AY67" s="967"/>
      <c r="AZ67" s="773" t="s">
        <v>530</v>
      </c>
      <c r="BA67" s="774"/>
      <c r="BB67" s="774"/>
      <c r="BC67" s="774"/>
      <c r="BD67" s="775"/>
      <c r="BE67" s="203">
        <f ca="1" t="shared" si="0"/>
      </c>
      <c r="BF67" s="1033"/>
      <c r="BG67" s="1033"/>
      <c r="BH67" s="1033"/>
      <c r="BI67" s="1034"/>
      <c r="BJ67" s="1033"/>
      <c r="BK67" s="1033"/>
      <c r="BL67" s="1033"/>
      <c r="BM67" s="1033"/>
      <c r="BN67" s="1033"/>
      <c r="BO67" s="1033"/>
      <c r="BP67" s="1033"/>
      <c r="BQ67" s="1033"/>
      <c r="BR67" s="1033"/>
      <c r="BS67" s="1033"/>
      <c r="BT67" s="1033"/>
      <c r="BU67" s="1048"/>
      <c r="BV67" s="1049">
        <f ca="1" t="shared" si="2"/>
      </c>
      <c r="BW67" s="1049"/>
      <c r="BX67" s="1049"/>
      <c r="BY67" s="1050"/>
      <c r="BZ67" s="1069"/>
      <c r="CA67" s="1070"/>
      <c r="CB67" s="1070"/>
      <c r="CC67" s="1070"/>
      <c r="CD67" s="170" t="s">
        <v>448</v>
      </c>
      <c r="CE67" s="169"/>
      <c r="CF67" s="260">
        <f ca="1" t="shared" si="1"/>
      </c>
      <c r="CG67" s="966"/>
      <c r="CH67" s="966"/>
      <c r="CI67" s="253">
        <f ca="1" t="shared" si="3"/>
      </c>
      <c r="CJ67" s="966"/>
      <c r="CK67" s="1089"/>
      <c r="CL67" s="782"/>
      <c r="CM67" s="783"/>
      <c r="CN67" s="783"/>
      <c r="CO67" s="783"/>
      <c r="CP67" s="783"/>
      <c r="CQ67" s="783"/>
      <c r="CR67" s="168"/>
      <c r="CS67" s="168" t="s">
        <v>468</v>
      </c>
      <c r="CT67" s="168"/>
      <c r="CU67" s="168"/>
      <c r="CV67" s="168"/>
      <c r="CW67" s="778"/>
      <c r="CX67" s="779"/>
      <c r="CY67" s="779"/>
      <c r="CZ67" s="168"/>
      <c r="DA67" s="168"/>
      <c r="DB67" s="171" t="s">
        <v>468</v>
      </c>
      <c r="DC67" s="817"/>
      <c r="DD67" s="818"/>
      <c r="DE67" s="818"/>
      <c r="DF67" s="818"/>
      <c r="DG67" s="819"/>
      <c r="DH67" s="807"/>
      <c r="DI67" s="807"/>
      <c r="DJ67" s="807"/>
      <c r="DK67" s="807"/>
      <c r="DL67" s="807"/>
      <c r="DM67" s="10"/>
    </row>
    <row r="68" spans="1:117" ht="12" customHeight="1">
      <c r="A68" s="571"/>
      <c r="B68" s="17"/>
      <c r="C68" s="8"/>
      <c r="D68" s="28"/>
      <c r="E68" s="4"/>
      <c r="F68" s="4"/>
      <c r="G68" s="4"/>
      <c r="H68" s="19"/>
      <c r="I68" s="8"/>
      <c r="J68" s="8"/>
      <c r="K68" s="8"/>
      <c r="L68" s="8"/>
      <c r="M68" s="8"/>
      <c r="N68" s="186" t="s">
        <v>467</v>
      </c>
      <c r="O68" s="982"/>
      <c r="P68" s="908"/>
      <c r="Q68" s="909"/>
      <c r="R68" s="8"/>
      <c r="S68" s="8"/>
      <c r="T68" s="8"/>
      <c r="U68" s="8"/>
      <c r="V68" s="186" t="s">
        <v>468</v>
      </c>
      <c r="W68" s="173"/>
      <c r="X68" s="4"/>
      <c r="Y68" s="4"/>
      <c r="Z68" s="4"/>
      <c r="AA68" s="174" t="s">
        <v>468</v>
      </c>
      <c r="AB68" s="206"/>
      <c r="AC68" s="206"/>
      <c r="AD68" s="206"/>
      <c r="AE68" s="209"/>
      <c r="AF68" s="206"/>
      <c r="AG68" s="206"/>
      <c r="AH68" s="206"/>
      <c r="AI68" s="210"/>
      <c r="AJ68" s="764" t="s">
        <v>452</v>
      </c>
      <c r="AK68" s="765"/>
      <c r="AL68" s="765"/>
      <c r="AM68" s="766"/>
      <c r="AN68" s="1029"/>
      <c r="AO68" s="1029"/>
      <c r="AP68" s="1029"/>
      <c r="AQ68" s="1029"/>
      <c r="AR68" s="1029"/>
      <c r="AS68" s="1029"/>
      <c r="AT68" s="1029"/>
      <c r="AU68" s="1029"/>
      <c r="AV68" s="1029"/>
      <c r="AW68" s="1029"/>
      <c r="AX68" s="1029"/>
      <c r="AY68" s="1030"/>
      <c r="AZ68" s="767" t="s">
        <v>530</v>
      </c>
      <c r="BA68" s="768"/>
      <c r="BB68" s="768"/>
      <c r="BC68" s="768"/>
      <c r="BD68" s="769"/>
      <c r="BE68" s="204">
        <f ca="1" t="shared" si="0"/>
      </c>
      <c r="BF68" s="1043"/>
      <c r="BG68" s="1043"/>
      <c r="BH68" s="1043"/>
      <c r="BI68" s="1044"/>
      <c r="BJ68" s="1043"/>
      <c r="BK68" s="1043"/>
      <c r="BL68" s="1043"/>
      <c r="BM68" s="1043"/>
      <c r="BN68" s="1043"/>
      <c r="BO68" s="1043"/>
      <c r="BP68" s="1043"/>
      <c r="BQ68" s="1043"/>
      <c r="BR68" s="1043"/>
      <c r="BS68" s="1043"/>
      <c r="BT68" s="1043"/>
      <c r="BU68" s="1057"/>
      <c r="BV68" s="1063">
        <f ca="1" t="shared" si="2"/>
      </c>
      <c r="BW68" s="1063"/>
      <c r="BX68" s="1063"/>
      <c r="BY68" s="1064"/>
      <c r="BZ68" s="1079"/>
      <c r="CA68" s="1080"/>
      <c r="CB68" s="1080"/>
      <c r="CC68" s="1080"/>
      <c r="CD68" s="159" t="s">
        <v>448</v>
      </c>
      <c r="CE68" s="158"/>
      <c r="CF68" s="267">
        <f ca="1" t="shared" si="1"/>
      </c>
      <c r="CG68" s="1029"/>
      <c r="CH68" s="1029"/>
      <c r="CI68" s="199">
        <f ca="1" t="shared" si="3"/>
      </c>
      <c r="CJ68" s="1029"/>
      <c r="CK68" s="1090"/>
      <c r="CL68" s="800"/>
      <c r="CM68" s="801"/>
      <c r="CN68" s="801"/>
      <c r="CO68" s="801"/>
      <c r="CP68" s="801"/>
      <c r="CQ68" s="801"/>
      <c r="CR68" s="8"/>
      <c r="CS68" s="8" t="s">
        <v>468</v>
      </c>
      <c r="CT68" s="8"/>
      <c r="CU68" s="8"/>
      <c r="CV68" s="8"/>
      <c r="CW68" s="792"/>
      <c r="CX68" s="793"/>
      <c r="CY68" s="793"/>
      <c r="CZ68" s="8"/>
      <c r="DA68" s="8"/>
      <c r="DB68" s="167" t="s">
        <v>468</v>
      </c>
      <c r="DC68" s="8"/>
      <c r="DD68" s="8"/>
      <c r="DE68" s="8"/>
      <c r="DF68" s="8"/>
      <c r="DG68" s="167" t="s">
        <v>468</v>
      </c>
      <c r="DH68" s="8"/>
      <c r="DI68" s="8"/>
      <c r="DJ68" s="8"/>
      <c r="DK68" s="8"/>
      <c r="DL68" s="8"/>
      <c r="DM68" s="187" t="s">
        <v>105</v>
      </c>
    </row>
    <row r="69" spans="1:117" ht="12" customHeight="1">
      <c r="A69" s="571"/>
      <c r="B69" s="420" t="s">
        <v>474</v>
      </c>
      <c r="C69" s="313"/>
      <c r="D69" s="418" t="s">
        <v>475</v>
      </c>
      <c r="E69" s="310"/>
      <c r="F69" s="310"/>
      <c r="G69" s="310"/>
      <c r="H69" s="311"/>
      <c r="I69" s="839">
        <f>+R69+AE69+(CL69+CL70+CL71)</f>
        <v>0</v>
      </c>
      <c r="J69" s="806"/>
      <c r="K69" s="806"/>
      <c r="L69" s="806"/>
      <c r="M69" s="806"/>
      <c r="N69" s="840"/>
      <c r="O69" s="754">
        <f ca="1">IF(O70="","",INDIRECT(O70))</f>
      </c>
      <c r="P69" s="310"/>
      <c r="Q69" s="311"/>
      <c r="R69" s="743">
        <f>IF('利用計画書'!$H$51=4,IF('利用計画書'!$BF$51=1,'利用計画書'!$Y$51,0),0)+IF('利用計画書'!$H$52=4,IF('利用計画書'!$BF$52=1,'利用計画書'!$Y$52,0),0)+IF('利用計画書'!$H$53=4,IF('利用計画書'!$BF$53=1,'利用計画書'!$Y$53,0),0)</f>
        <v>0</v>
      </c>
      <c r="S69" s="744"/>
      <c r="T69" s="744"/>
      <c r="U69" s="744"/>
      <c r="V69" s="745"/>
      <c r="W69" s="757"/>
      <c r="X69" s="749"/>
      <c r="Y69" s="749"/>
      <c r="Z69" s="749"/>
      <c r="AA69" s="758"/>
      <c r="AB69" s="220"/>
      <c r="AC69" s="220"/>
      <c r="AD69" s="220"/>
      <c r="AE69" s="225"/>
      <c r="AF69" s="220"/>
      <c r="AG69" s="220"/>
      <c r="AH69" s="220"/>
      <c r="AI69" s="226"/>
      <c r="AJ69" s="834" t="s">
        <v>447</v>
      </c>
      <c r="AK69" s="569"/>
      <c r="AL69" s="569"/>
      <c r="AM69" s="835"/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706"/>
      <c r="AZ69" s="770" t="s">
        <v>530</v>
      </c>
      <c r="BA69" s="771"/>
      <c r="BB69" s="771"/>
      <c r="BC69" s="771"/>
      <c r="BD69" s="772"/>
      <c r="BE69" s="247">
        <f ca="1" t="shared" si="0"/>
      </c>
      <c r="BF69" s="1039"/>
      <c r="BG69" s="1039"/>
      <c r="BH69" s="1039"/>
      <c r="BI69" s="1040"/>
      <c r="BJ69" s="1039"/>
      <c r="BK69" s="1039"/>
      <c r="BL69" s="1039"/>
      <c r="BM69" s="1039"/>
      <c r="BN69" s="1039"/>
      <c r="BO69" s="1039"/>
      <c r="BP69" s="1054"/>
      <c r="BQ69" s="1054"/>
      <c r="BR69" s="1054"/>
      <c r="BS69" s="1054"/>
      <c r="BT69" s="1054"/>
      <c r="BU69" s="1055"/>
      <c r="BV69" s="1065">
        <f ca="1" t="shared" si="2"/>
      </c>
      <c r="BW69" s="1065"/>
      <c r="BX69" s="1065"/>
      <c r="BY69" s="1066"/>
      <c r="BZ69" s="1075"/>
      <c r="CA69" s="1076"/>
      <c r="CB69" s="1076"/>
      <c r="CC69" s="1076"/>
      <c r="CD69" s="176" t="s">
        <v>448</v>
      </c>
      <c r="CE69" s="179"/>
      <c r="CF69" s="268">
        <f ca="1" t="shared" si="1"/>
      </c>
      <c r="CG69" s="363"/>
      <c r="CH69" s="363"/>
      <c r="CI69" s="200">
        <f ca="1" t="shared" si="3"/>
      </c>
      <c r="CJ69" s="363"/>
      <c r="CK69" s="1091"/>
      <c r="CL69" s="802"/>
      <c r="CM69" s="803"/>
      <c r="CN69" s="803"/>
      <c r="CO69" s="803"/>
      <c r="CP69" s="803"/>
      <c r="CQ69" s="803"/>
      <c r="CR69" s="7"/>
      <c r="CS69" s="7" t="s">
        <v>468</v>
      </c>
      <c r="CT69" s="7"/>
      <c r="CU69" s="7"/>
      <c r="CV69" s="7"/>
      <c r="CW69" s="794"/>
      <c r="CX69" s="795"/>
      <c r="CY69" s="795"/>
      <c r="CZ69" s="7"/>
      <c r="DA69" s="7"/>
      <c r="DB69" s="178" t="s">
        <v>468</v>
      </c>
      <c r="DC69" s="814">
        <f>IF(CL69&gt;0,(IF(CF69&lt;6,CL69,0)),0)+IF(CL70&gt;0,(IF(CF70&lt;6,CL70,0)),0)+IF(CL71&gt;0,(IF(CF71&lt;6,CL71,0)),0)</f>
        <v>0</v>
      </c>
      <c r="DD69" s="815"/>
      <c r="DE69" s="815"/>
      <c r="DF69" s="815"/>
      <c r="DG69" s="816"/>
      <c r="DH69" s="806">
        <f>IF(I69=0,"",ROUND((+R69+DC69)/I69*100,1))</f>
      </c>
      <c r="DI69" s="806"/>
      <c r="DJ69" s="806"/>
      <c r="DK69" s="806"/>
      <c r="DL69" s="806"/>
      <c r="DM69" s="27"/>
    </row>
    <row r="70" spans="1:117" ht="12" customHeight="1">
      <c r="A70" s="571"/>
      <c r="B70" s="17"/>
      <c r="C70" s="8"/>
      <c r="D70" s="312" t="s">
        <v>466</v>
      </c>
      <c r="E70" s="313"/>
      <c r="F70" s="313"/>
      <c r="G70" s="313"/>
      <c r="H70" s="314"/>
      <c r="I70" s="841"/>
      <c r="J70" s="807"/>
      <c r="K70" s="807"/>
      <c r="L70" s="807"/>
      <c r="M70" s="807"/>
      <c r="N70" s="842"/>
      <c r="O70" s="982"/>
      <c r="P70" s="908"/>
      <c r="Q70" s="909"/>
      <c r="R70" s="746"/>
      <c r="S70" s="747"/>
      <c r="T70" s="747"/>
      <c r="U70" s="747"/>
      <c r="V70" s="748"/>
      <c r="W70" s="757"/>
      <c r="X70" s="749"/>
      <c r="Y70" s="749"/>
      <c r="Z70" s="749"/>
      <c r="AA70" s="758"/>
      <c r="AB70" s="206"/>
      <c r="AC70" s="206"/>
      <c r="AD70" s="206"/>
      <c r="AE70" s="209"/>
      <c r="AF70" s="206"/>
      <c r="AG70" s="206"/>
      <c r="AH70" s="206"/>
      <c r="AI70" s="210"/>
      <c r="AJ70" s="836" t="s">
        <v>451</v>
      </c>
      <c r="AK70" s="837"/>
      <c r="AL70" s="837"/>
      <c r="AM70" s="838"/>
      <c r="AN70" s="966"/>
      <c r="AO70" s="966"/>
      <c r="AP70" s="966"/>
      <c r="AQ70" s="966"/>
      <c r="AR70" s="966"/>
      <c r="AS70" s="966"/>
      <c r="AT70" s="966"/>
      <c r="AU70" s="966"/>
      <c r="AV70" s="966"/>
      <c r="AW70" s="966"/>
      <c r="AX70" s="966"/>
      <c r="AY70" s="967"/>
      <c r="AZ70" s="773" t="s">
        <v>530</v>
      </c>
      <c r="BA70" s="774"/>
      <c r="BB70" s="774"/>
      <c r="BC70" s="774"/>
      <c r="BD70" s="775"/>
      <c r="BE70" s="203">
        <f ca="1" t="shared" si="0"/>
      </c>
      <c r="BF70" s="1033"/>
      <c r="BG70" s="1033"/>
      <c r="BH70" s="1033"/>
      <c r="BI70" s="1034"/>
      <c r="BJ70" s="1033"/>
      <c r="BK70" s="1033"/>
      <c r="BL70" s="1033"/>
      <c r="BM70" s="1033"/>
      <c r="BN70" s="1033"/>
      <c r="BO70" s="1033"/>
      <c r="BP70" s="1033"/>
      <c r="BQ70" s="1033"/>
      <c r="BR70" s="1033"/>
      <c r="BS70" s="1033"/>
      <c r="BT70" s="1033"/>
      <c r="BU70" s="1048"/>
      <c r="BV70" s="1049">
        <f ca="1" t="shared" si="2"/>
      </c>
      <c r="BW70" s="1049"/>
      <c r="BX70" s="1049"/>
      <c r="BY70" s="1050"/>
      <c r="BZ70" s="1069"/>
      <c r="CA70" s="1070"/>
      <c r="CB70" s="1070"/>
      <c r="CC70" s="1070"/>
      <c r="CD70" s="170" t="s">
        <v>448</v>
      </c>
      <c r="CE70" s="169"/>
      <c r="CF70" s="260">
        <f ca="1" t="shared" si="1"/>
      </c>
      <c r="CG70" s="966"/>
      <c r="CH70" s="966"/>
      <c r="CI70" s="253">
        <f ca="1" t="shared" si="3"/>
      </c>
      <c r="CJ70" s="966"/>
      <c r="CK70" s="1089"/>
      <c r="CL70" s="782"/>
      <c r="CM70" s="783"/>
      <c r="CN70" s="783"/>
      <c r="CO70" s="783"/>
      <c r="CP70" s="783"/>
      <c r="CQ70" s="783"/>
      <c r="CR70" s="168"/>
      <c r="CS70" s="168" t="s">
        <v>468</v>
      </c>
      <c r="CT70" s="168"/>
      <c r="CU70" s="168"/>
      <c r="CV70" s="168"/>
      <c r="CW70" s="778"/>
      <c r="CX70" s="779"/>
      <c r="CY70" s="779"/>
      <c r="CZ70" s="168"/>
      <c r="DA70" s="168"/>
      <c r="DB70" s="171" t="s">
        <v>468</v>
      </c>
      <c r="DC70" s="817"/>
      <c r="DD70" s="818"/>
      <c r="DE70" s="818"/>
      <c r="DF70" s="818"/>
      <c r="DG70" s="819"/>
      <c r="DH70" s="807"/>
      <c r="DI70" s="807"/>
      <c r="DJ70" s="807"/>
      <c r="DK70" s="807"/>
      <c r="DL70" s="807"/>
      <c r="DM70" s="10"/>
    </row>
    <row r="71" spans="1:117" ht="12" customHeight="1">
      <c r="A71" s="571"/>
      <c r="B71" s="420" t="s">
        <v>476</v>
      </c>
      <c r="C71" s="313"/>
      <c r="D71" s="28"/>
      <c r="E71" s="4"/>
      <c r="F71" s="4"/>
      <c r="G71" s="4"/>
      <c r="H71" s="19"/>
      <c r="I71" s="4"/>
      <c r="J71" s="4"/>
      <c r="K71" s="4"/>
      <c r="L71" s="4"/>
      <c r="M71" s="4"/>
      <c r="N71" s="172" t="s">
        <v>467</v>
      </c>
      <c r="O71" s="983"/>
      <c r="P71" s="911"/>
      <c r="Q71" s="912"/>
      <c r="R71" s="28"/>
      <c r="S71" s="4"/>
      <c r="T71" s="4"/>
      <c r="U71" s="4"/>
      <c r="V71" s="259" t="s">
        <v>468</v>
      </c>
      <c r="W71" s="173"/>
      <c r="X71" s="4"/>
      <c r="Y71" s="4"/>
      <c r="Z71" s="4"/>
      <c r="AA71" s="174" t="s">
        <v>468</v>
      </c>
      <c r="AB71" s="212"/>
      <c r="AC71" s="212"/>
      <c r="AD71" s="212"/>
      <c r="AE71" s="217"/>
      <c r="AF71" s="212"/>
      <c r="AG71" s="212"/>
      <c r="AH71" s="212"/>
      <c r="AI71" s="218"/>
      <c r="AJ71" s="764" t="s">
        <v>452</v>
      </c>
      <c r="AK71" s="765"/>
      <c r="AL71" s="765"/>
      <c r="AM71" s="766"/>
      <c r="AN71" s="968"/>
      <c r="AO71" s="968"/>
      <c r="AP71" s="968"/>
      <c r="AQ71" s="968"/>
      <c r="AR71" s="968"/>
      <c r="AS71" s="968"/>
      <c r="AT71" s="968"/>
      <c r="AU71" s="968"/>
      <c r="AV71" s="968"/>
      <c r="AW71" s="968"/>
      <c r="AX71" s="968"/>
      <c r="AY71" s="969"/>
      <c r="AZ71" s="767" t="s">
        <v>530</v>
      </c>
      <c r="BA71" s="768"/>
      <c r="BB71" s="768"/>
      <c r="BC71" s="768"/>
      <c r="BD71" s="769"/>
      <c r="BE71" s="202">
        <f ca="1" t="shared" si="0"/>
      </c>
      <c r="BF71" s="1035"/>
      <c r="BG71" s="1035"/>
      <c r="BH71" s="1035"/>
      <c r="BI71" s="1036"/>
      <c r="BJ71" s="1035"/>
      <c r="BK71" s="1035"/>
      <c r="BL71" s="1035"/>
      <c r="BM71" s="1035"/>
      <c r="BN71" s="1035"/>
      <c r="BO71" s="1035"/>
      <c r="BP71" s="1035"/>
      <c r="BQ71" s="1035"/>
      <c r="BR71" s="1035"/>
      <c r="BS71" s="1035"/>
      <c r="BT71" s="1035"/>
      <c r="BU71" s="1051"/>
      <c r="BV71" s="1061">
        <f ca="1" t="shared" si="2"/>
      </c>
      <c r="BW71" s="1061"/>
      <c r="BX71" s="1061"/>
      <c r="BY71" s="1062"/>
      <c r="BZ71" s="1071"/>
      <c r="CA71" s="1072"/>
      <c r="CB71" s="1072"/>
      <c r="CC71" s="1072"/>
      <c r="CD71" s="173" t="s">
        <v>448</v>
      </c>
      <c r="CE71" s="175"/>
      <c r="CF71" s="270">
        <f ca="1" t="shared" si="1"/>
      </c>
      <c r="CG71" s="968"/>
      <c r="CH71" s="968"/>
      <c r="CI71" s="201">
        <f ca="1" t="shared" si="3"/>
      </c>
      <c r="CJ71" s="968"/>
      <c r="CK71" s="1092"/>
      <c r="CL71" s="784"/>
      <c r="CM71" s="785"/>
      <c r="CN71" s="785"/>
      <c r="CO71" s="785"/>
      <c r="CP71" s="785"/>
      <c r="CQ71" s="785"/>
      <c r="CR71" s="4"/>
      <c r="CS71" s="4" t="s">
        <v>468</v>
      </c>
      <c r="CT71" s="4"/>
      <c r="CU71" s="4"/>
      <c r="CV71" s="4"/>
      <c r="CW71" s="780"/>
      <c r="CX71" s="781"/>
      <c r="CY71" s="781"/>
      <c r="CZ71" s="4"/>
      <c r="DA71" s="4"/>
      <c r="DB71" s="174" t="s">
        <v>468</v>
      </c>
      <c r="DC71" s="4"/>
      <c r="DD71" s="4"/>
      <c r="DE71" s="4"/>
      <c r="DF71" s="4"/>
      <c r="DG71" s="174" t="s">
        <v>468</v>
      </c>
      <c r="DH71" s="4"/>
      <c r="DI71" s="4"/>
      <c r="DJ71" s="4"/>
      <c r="DK71" s="4"/>
      <c r="DL71" s="4"/>
      <c r="DM71" s="51" t="s">
        <v>105</v>
      </c>
    </row>
    <row r="72" spans="1:117" ht="12" customHeight="1">
      <c r="A72" s="571"/>
      <c r="B72" s="17"/>
      <c r="C72" s="8"/>
      <c r="D72" s="418"/>
      <c r="E72" s="310"/>
      <c r="F72" s="310"/>
      <c r="G72" s="310"/>
      <c r="H72" s="311"/>
      <c r="I72" s="839">
        <f>+R72+AE72+(CL72+CL73+CL74)</f>
        <v>0</v>
      </c>
      <c r="J72" s="806"/>
      <c r="K72" s="806"/>
      <c r="L72" s="806"/>
      <c r="M72" s="806"/>
      <c r="N72" s="840"/>
      <c r="O72" s="752">
        <f ca="1">IF(O73="","",INDIRECT(O73))</f>
      </c>
      <c r="P72" s="313"/>
      <c r="Q72" s="314"/>
      <c r="R72" s="743">
        <f>IF('利用計画書'!$H$51=5,IF('利用計画書'!$BF$51=1,'利用計画書'!$Y$51,0),0)+IF('利用計画書'!$H$52=5,IF('利用計画書'!$BF$52=1,'利用計画書'!$Y$52,0),0)+IF('利用計画書'!$H$53=5,IF('利用計画書'!$BF$53=1,'利用計画書'!$Y$53,0),0)</f>
        <v>0</v>
      </c>
      <c r="S72" s="744"/>
      <c r="T72" s="744"/>
      <c r="U72" s="744"/>
      <c r="V72" s="745"/>
      <c r="W72" s="757"/>
      <c r="X72" s="749"/>
      <c r="Y72" s="749"/>
      <c r="Z72" s="749"/>
      <c r="AA72" s="758"/>
      <c r="AB72" s="206"/>
      <c r="AC72" s="206"/>
      <c r="AD72" s="206"/>
      <c r="AE72" s="209"/>
      <c r="AF72" s="206"/>
      <c r="AG72" s="206"/>
      <c r="AH72" s="206"/>
      <c r="AI72" s="210"/>
      <c r="AJ72" s="834" t="s">
        <v>447</v>
      </c>
      <c r="AK72" s="569"/>
      <c r="AL72" s="569"/>
      <c r="AM72" s="835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707"/>
      <c r="AZ72" s="770" t="s">
        <v>530</v>
      </c>
      <c r="BA72" s="771"/>
      <c r="BB72" s="771"/>
      <c r="BC72" s="771"/>
      <c r="BD72" s="772"/>
      <c r="BE72" s="204">
        <f ca="1" t="shared" si="0"/>
      </c>
      <c r="BF72" s="1037"/>
      <c r="BG72" s="1037"/>
      <c r="BH72" s="1037"/>
      <c r="BI72" s="1038"/>
      <c r="BJ72" s="1037"/>
      <c r="BK72" s="1037"/>
      <c r="BL72" s="1037"/>
      <c r="BM72" s="1037"/>
      <c r="BN72" s="1037"/>
      <c r="BO72" s="1037"/>
      <c r="BP72" s="1052"/>
      <c r="BQ72" s="1052"/>
      <c r="BR72" s="1052"/>
      <c r="BS72" s="1052"/>
      <c r="BT72" s="1052"/>
      <c r="BU72" s="1053"/>
      <c r="BV72" s="1063">
        <f ca="1" t="shared" si="2"/>
      </c>
      <c r="BW72" s="1063"/>
      <c r="BX72" s="1063"/>
      <c r="BY72" s="1064"/>
      <c r="BZ72" s="1073"/>
      <c r="CA72" s="1074"/>
      <c r="CB72" s="1074"/>
      <c r="CC72" s="1074"/>
      <c r="CD72" s="159" t="s">
        <v>448</v>
      </c>
      <c r="CE72" s="158"/>
      <c r="CF72" s="267">
        <f ca="1" t="shared" si="1"/>
      </c>
      <c r="CG72" s="1020"/>
      <c r="CH72" s="1020"/>
      <c r="CI72" s="199">
        <f ca="1" t="shared" si="3"/>
      </c>
      <c r="CJ72" s="1020"/>
      <c r="CK72" s="1021"/>
      <c r="CL72" s="786"/>
      <c r="CM72" s="787"/>
      <c r="CN72" s="787"/>
      <c r="CO72" s="787"/>
      <c r="CP72" s="787"/>
      <c r="CQ72" s="787"/>
      <c r="CR72" s="8"/>
      <c r="CS72" s="8" t="s">
        <v>468</v>
      </c>
      <c r="CT72" s="8"/>
      <c r="CU72" s="8"/>
      <c r="CV72" s="8"/>
      <c r="CW72" s="776"/>
      <c r="CX72" s="777"/>
      <c r="CY72" s="777"/>
      <c r="CZ72" s="8"/>
      <c r="DA72" s="8"/>
      <c r="DB72" s="167" t="s">
        <v>468</v>
      </c>
      <c r="DC72" s="814">
        <f>IF(CL72&gt;0,(IF(CF72&lt;6,CL72,0)),0)+IF(CL73&gt;0,(IF(CF73&lt;6,CL73,0)),0)+IF(CL74&gt;0,(IF(CF74&lt;6,CL74,0)),0)</f>
        <v>0</v>
      </c>
      <c r="DD72" s="815"/>
      <c r="DE72" s="815"/>
      <c r="DF72" s="815"/>
      <c r="DG72" s="816"/>
      <c r="DH72" s="807">
        <f>IF(I72=0,"",ROUND((+R72+DC72)/I72*100,1))</f>
      </c>
      <c r="DI72" s="807"/>
      <c r="DJ72" s="807"/>
      <c r="DK72" s="807"/>
      <c r="DL72" s="807"/>
      <c r="DM72" s="10"/>
    </row>
    <row r="73" spans="1:117" ht="12" customHeight="1">
      <c r="A73" s="571"/>
      <c r="B73" s="17"/>
      <c r="C73" s="8"/>
      <c r="D73" s="984" t="s">
        <v>477</v>
      </c>
      <c r="E73" s="985"/>
      <c r="F73" s="985"/>
      <c r="G73" s="985"/>
      <c r="H73" s="986"/>
      <c r="I73" s="841"/>
      <c r="J73" s="807"/>
      <c r="K73" s="807"/>
      <c r="L73" s="807"/>
      <c r="M73" s="807"/>
      <c r="N73" s="842"/>
      <c r="O73" s="982"/>
      <c r="P73" s="908"/>
      <c r="Q73" s="909"/>
      <c r="R73" s="746"/>
      <c r="S73" s="747"/>
      <c r="T73" s="747"/>
      <c r="U73" s="747"/>
      <c r="V73" s="748"/>
      <c r="W73" s="757"/>
      <c r="X73" s="749"/>
      <c r="Y73" s="749"/>
      <c r="Z73" s="749"/>
      <c r="AA73" s="758"/>
      <c r="AB73" s="206"/>
      <c r="AC73" s="206"/>
      <c r="AD73" s="206"/>
      <c r="AE73" s="209"/>
      <c r="AF73" s="206"/>
      <c r="AG73" s="206"/>
      <c r="AH73" s="206"/>
      <c r="AI73" s="210"/>
      <c r="AJ73" s="836" t="s">
        <v>451</v>
      </c>
      <c r="AK73" s="837"/>
      <c r="AL73" s="837"/>
      <c r="AM73" s="838"/>
      <c r="AN73" s="966"/>
      <c r="AO73" s="966"/>
      <c r="AP73" s="966"/>
      <c r="AQ73" s="966"/>
      <c r="AR73" s="966"/>
      <c r="AS73" s="966"/>
      <c r="AT73" s="966"/>
      <c r="AU73" s="966"/>
      <c r="AV73" s="966"/>
      <c r="AW73" s="966"/>
      <c r="AX73" s="966"/>
      <c r="AY73" s="967"/>
      <c r="AZ73" s="773" t="s">
        <v>530</v>
      </c>
      <c r="BA73" s="774"/>
      <c r="BB73" s="774"/>
      <c r="BC73" s="774"/>
      <c r="BD73" s="775"/>
      <c r="BE73" s="203">
        <f ca="1" t="shared" si="0"/>
      </c>
      <c r="BF73" s="1033"/>
      <c r="BG73" s="1033"/>
      <c r="BH73" s="1033"/>
      <c r="BI73" s="1034"/>
      <c r="BJ73" s="1033"/>
      <c r="BK73" s="1033"/>
      <c r="BL73" s="1033"/>
      <c r="BM73" s="1033"/>
      <c r="BN73" s="1033"/>
      <c r="BO73" s="1033"/>
      <c r="BP73" s="1033"/>
      <c r="BQ73" s="1033"/>
      <c r="BR73" s="1033"/>
      <c r="BS73" s="1033"/>
      <c r="BT73" s="1033"/>
      <c r="BU73" s="1048"/>
      <c r="BV73" s="1049">
        <f ca="1" t="shared" si="2"/>
      </c>
      <c r="BW73" s="1049"/>
      <c r="BX73" s="1049"/>
      <c r="BY73" s="1050"/>
      <c r="BZ73" s="1069"/>
      <c r="CA73" s="1070"/>
      <c r="CB73" s="1070"/>
      <c r="CC73" s="1070"/>
      <c r="CD73" s="170" t="s">
        <v>448</v>
      </c>
      <c r="CE73" s="169"/>
      <c r="CF73" s="260">
        <f ca="1" t="shared" si="1"/>
      </c>
      <c r="CG73" s="966"/>
      <c r="CH73" s="966"/>
      <c r="CI73" s="253">
        <f ca="1" t="shared" si="3"/>
      </c>
      <c r="CJ73" s="966"/>
      <c r="CK73" s="1089"/>
      <c r="CL73" s="782"/>
      <c r="CM73" s="783"/>
      <c r="CN73" s="783"/>
      <c r="CO73" s="783"/>
      <c r="CP73" s="783"/>
      <c r="CQ73" s="783"/>
      <c r="CR73" s="168"/>
      <c r="CS73" s="168" t="s">
        <v>468</v>
      </c>
      <c r="CT73" s="168"/>
      <c r="CU73" s="168"/>
      <c r="CV73" s="168"/>
      <c r="CW73" s="778"/>
      <c r="CX73" s="779"/>
      <c r="CY73" s="779"/>
      <c r="CZ73" s="168"/>
      <c r="DA73" s="168"/>
      <c r="DB73" s="171" t="s">
        <v>468</v>
      </c>
      <c r="DC73" s="817"/>
      <c r="DD73" s="818"/>
      <c r="DE73" s="818"/>
      <c r="DF73" s="818"/>
      <c r="DG73" s="819"/>
      <c r="DH73" s="807"/>
      <c r="DI73" s="807"/>
      <c r="DJ73" s="807"/>
      <c r="DK73" s="807"/>
      <c r="DL73" s="807"/>
      <c r="DM73" s="10"/>
    </row>
    <row r="74" spans="1:117" ht="12" customHeight="1">
      <c r="A74" s="571"/>
      <c r="B74" s="17"/>
      <c r="C74" s="8"/>
      <c r="D74" s="987"/>
      <c r="E74" s="988"/>
      <c r="F74" s="988"/>
      <c r="G74" s="988"/>
      <c r="H74" s="989"/>
      <c r="I74" s="4"/>
      <c r="J74" s="4"/>
      <c r="K74" s="4"/>
      <c r="L74" s="4"/>
      <c r="M74" s="4"/>
      <c r="N74" s="172" t="s">
        <v>467</v>
      </c>
      <c r="O74" s="983"/>
      <c r="P74" s="911"/>
      <c r="Q74" s="912"/>
      <c r="R74" s="4"/>
      <c r="S74" s="4"/>
      <c r="T74" s="4"/>
      <c r="U74" s="4"/>
      <c r="V74" s="172" t="s">
        <v>468</v>
      </c>
      <c r="W74" s="173"/>
      <c r="X74" s="4"/>
      <c r="Y74" s="4"/>
      <c r="Z74" s="4"/>
      <c r="AA74" s="174" t="s">
        <v>468</v>
      </c>
      <c r="AB74" s="212"/>
      <c r="AC74" s="212"/>
      <c r="AD74" s="212"/>
      <c r="AE74" s="217"/>
      <c r="AF74" s="212"/>
      <c r="AG74" s="212"/>
      <c r="AH74" s="212"/>
      <c r="AI74" s="218"/>
      <c r="AJ74" s="764" t="s">
        <v>452</v>
      </c>
      <c r="AK74" s="765"/>
      <c r="AL74" s="765"/>
      <c r="AM74" s="766"/>
      <c r="AN74" s="968"/>
      <c r="AO74" s="968"/>
      <c r="AP74" s="968"/>
      <c r="AQ74" s="968"/>
      <c r="AR74" s="968"/>
      <c r="AS74" s="968"/>
      <c r="AT74" s="968"/>
      <c r="AU74" s="968"/>
      <c r="AV74" s="968"/>
      <c r="AW74" s="968"/>
      <c r="AX74" s="968"/>
      <c r="AY74" s="969"/>
      <c r="AZ74" s="767" t="s">
        <v>530</v>
      </c>
      <c r="BA74" s="768"/>
      <c r="BB74" s="768"/>
      <c r="BC74" s="768"/>
      <c r="BD74" s="769"/>
      <c r="BE74" s="202">
        <f ca="1" t="shared" si="0"/>
      </c>
      <c r="BF74" s="1035"/>
      <c r="BG74" s="1035"/>
      <c r="BH74" s="1035"/>
      <c r="BI74" s="1036"/>
      <c r="BJ74" s="1035"/>
      <c r="BK74" s="1035"/>
      <c r="BL74" s="1035"/>
      <c r="BM74" s="1035"/>
      <c r="BN74" s="1035"/>
      <c r="BO74" s="1035"/>
      <c r="BP74" s="1035"/>
      <c r="BQ74" s="1035"/>
      <c r="BR74" s="1035"/>
      <c r="BS74" s="1035"/>
      <c r="BT74" s="1035"/>
      <c r="BU74" s="1051"/>
      <c r="BV74" s="1061">
        <f ca="1" t="shared" si="2"/>
      </c>
      <c r="BW74" s="1061"/>
      <c r="BX74" s="1061"/>
      <c r="BY74" s="1062"/>
      <c r="BZ74" s="1071"/>
      <c r="CA74" s="1072"/>
      <c r="CB74" s="1072"/>
      <c r="CC74" s="1072"/>
      <c r="CD74" s="173" t="s">
        <v>448</v>
      </c>
      <c r="CE74" s="175"/>
      <c r="CF74" s="270">
        <f ca="1" t="shared" si="1"/>
      </c>
      <c r="CG74" s="968"/>
      <c r="CH74" s="968"/>
      <c r="CI74" s="201">
        <f ca="1" t="shared" si="3"/>
      </c>
      <c r="CJ74" s="968"/>
      <c r="CK74" s="1092"/>
      <c r="CL74" s="784"/>
      <c r="CM74" s="785"/>
      <c r="CN74" s="785"/>
      <c r="CO74" s="785"/>
      <c r="CP74" s="785"/>
      <c r="CQ74" s="785"/>
      <c r="CR74" s="4"/>
      <c r="CS74" s="4" t="s">
        <v>468</v>
      </c>
      <c r="CT74" s="4"/>
      <c r="CU74" s="4"/>
      <c r="CV74" s="4"/>
      <c r="CW74" s="780"/>
      <c r="CX74" s="781"/>
      <c r="CY74" s="781"/>
      <c r="CZ74" s="4"/>
      <c r="DA74" s="4"/>
      <c r="DB74" s="174" t="s">
        <v>468</v>
      </c>
      <c r="DC74" s="4"/>
      <c r="DD74" s="4"/>
      <c r="DE74" s="4"/>
      <c r="DF74" s="4"/>
      <c r="DG74" s="174" t="s">
        <v>468</v>
      </c>
      <c r="DH74" s="4"/>
      <c r="DI74" s="4"/>
      <c r="DJ74" s="4"/>
      <c r="DK74" s="4"/>
      <c r="DL74" s="4"/>
      <c r="DM74" s="51" t="s">
        <v>105</v>
      </c>
    </row>
    <row r="75" spans="1:117" ht="12" customHeight="1">
      <c r="A75" s="571"/>
      <c r="B75" s="17"/>
      <c r="C75" s="8"/>
      <c r="D75" s="418" t="s">
        <v>478</v>
      </c>
      <c r="E75" s="310"/>
      <c r="F75" s="310"/>
      <c r="G75" s="310"/>
      <c r="H75" s="311"/>
      <c r="I75" s="839">
        <f>SUM(I60:N74)</f>
        <v>0</v>
      </c>
      <c r="J75" s="1000"/>
      <c r="K75" s="1000"/>
      <c r="L75" s="1000"/>
      <c r="M75" s="1000"/>
      <c r="N75" s="1001"/>
      <c r="O75" s="166"/>
      <c r="P75" s="8"/>
      <c r="Q75" s="9"/>
      <c r="R75" s="743">
        <f>SUM(R60:V74)</f>
        <v>0</v>
      </c>
      <c r="S75" s="1005"/>
      <c r="T75" s="1005"/>
      <c r="U75" s="1005"/>
      <c r="V75" s="1006"/>
      <c r="W75" s="1010">
        <f>IF(SUM(W60:AA74)=0,"",SUM(W60:AA74))</f>
      </c>
      <c r="X75" s="1011"/>
      <c r="Y75" s="1011"/>
      <c r="Z75" s="1011"/>
      <c r="AA75" s="1012"/>
      <c r="AB75" s="206"/>
      <c r="AC75" s="206"/>
      <c r="AD75" s="206"/>
      <c r="AE75" s="209"/>
      <c r="AF75" s="206"/>
      <c r="AG75" s="206"/>
      <c r="AH75" s="206"/>
      <c r="AI75" s="210"/>
      <c r="AJ75" s="219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1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1"/>
      <c r="CL75" s="796">
        <f>IF(SUM(CL60:CQ74)=0,"",SUM(CL60:CQ74))</f>
      </c>
      <c r="CM75" s="797"/>
      <c r="CN75" s="797"/>
      <c r="CO75" s="797"/>
      <c r="CP75" s="797"/>
      <c r="CQ75" s="797"/>
      <c r="CR75" s="8"/>
      <c r="CS75" s="8"/>
      <c r="CT75" s="8"/>
      <c r="CU75" s="8"/>
      <c r="CV75" s="8"/>
      <c r="CW75" s="788">
        <f>IF(SUM(CW60:CY74)=0,"",SUM(CW60:CY74))</f>
      </c>
      <c r="CX75" s="789"/>
      <c r="CY75" s="789"/>
      <c r="CZ75" s="789"/>
      <c r="DA75" s="8"/>
      <c r="DB75" s="9"/>
      <c r="DC75" s="818">
        <f>IF(SUM(DC60:DG74)=0,"",SUM(DC60:DG74))</f>
      </c>
      <c r="DD75" s="818"/>
      <c r="DE75" s="818"/>
      <c r="DF75" s="818"/>
      <c r="DG75" s="819"/>
      <c r="DH75" s="807">
        <f>IF(I75=0,"",ROUND((+R75+DC75)/I75*100,1))</f>
      </c>
      <c r="DI75" s="807"/>
      <c r="DJ75" s="807"/>
      <c r="DK75" s="807"/>
      <c r="DL75" s="807"/>
      <c r="DM75" s="10"/>
    </row>
    <row r="76" spans="1:117" ht="12" customHeight="1">
      <c r="A76" s="571"/>
      <c r="B76" s="17"/>
      <c r="C76" s="8"/>
      <c r="D76" s="312"/>
      <c r="E76" s="313"/>
      <c r="F76" s="313"/>
      <c r="G76" s="313"/>
      <c r="H76" s="314"/>
      <c r="I76" s="1002"/>
      <c r="J76" s="1003"/>
      <c r="K76" s="1003"/>
      <c r="L76" s="1003"/>
      <c r="M76" s="1003"/>
      <c r="N76" s="1004"/>
      <c r="O76" s="166"/>
      <c r="P76" s="8"/>
      <c r="Q76" s="9"/>
      <c r="R76" s="1007"/>
      <c r="S76" s="1008"/>
      <c r="T76" s="1008"/>
      <c r="U76" s="1008"/>
      <c r="V76" s="1009"/>
      <c r="W76" s="1013"/>
      <c r="X76" s="1014"/>
      <c r="Y76" s="1014"/>
      <c r="Z76" s="1014"/>
      <c r="AA76" s="1015"/>
      <c r="AB76" s="206"/>
      <c r="AC76" s="206"/>
      <c r="AD76" s="206"/>
      <c r="AE76" s="209"/>
      <c r="AF76" s="206"/>
      <c r="AG76" s="206"/>
      <c r="AH76" s="206"/>
      <c r="AI76" s="210"/>
      <c r="AJ76" s="205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7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7"/>
      <c r="CL76" s="798"/>
      <c r="CM76" s="799"/>
      <c r="CN76" s="799"/>
      <c r="CO76" s="799"/>
      <c r="CP76" s="799"/>
      <c r="CQ76" s="799"/>
      <c r="CR76" s="8"/>
      <c r="CS76" s="8"/>
      <c r="CT76" s="8"/>
      <c r="CU76" s="8"/>
      <c r="CV76" s="8"/>
      <c r="CW76" s="790"/>
      <c r="CX76" s="791"/>
      <c r="CY76" s="791"/>
      <c r="CZ76" s="791"/>
      <c r="DA76" s="8"/>
      <c r="DB76" s="9"/>
      <c r="DC76" s="818"/>
      <c r="DD76" s="818"/>
      <c r="DE76" s="818"/>
      <c r="DF76" s="818"/>
      <c r="DG76" s="819"/>
      <c r="DH76" s="807"/>
      <c r="DI76" s="807"/>
      <c r="DJ76" s="807"/>
      <c r="DK76" s="807"/>
      <c r="DL76" s="807"/>
      <c r="DM76" s="10"/>
    </row>
    <row r="77" spans="1:117" ht="12" customHeight="1" thickBot="1">
      <c r="A77" s="571"/>
      <c r="B77" s="18"/>
      <c r="C77" s="11"/>
      <c r="D77" s="990"/>
      <c r="E77" s="454"/>
      <c r="F77" s="454"/>
      <c r="G77" s="454"/>
      <c r="H77" s="991"/>
      <c r="I77" s="11"/>
      <c r="J77" s="11"/>
      <c r="K77" s="188"/>
      <c r="L77" s="188"/>
      <c r="M77" s="188"/>
      <c r="N77" s="183" t="s">
        <v>467</v>
      </c>
      <c r="O77" s="181"/>
      <c r="P77" s="11"/>
      <c r="Q77" s="26"/>
      <c r="R77" s="11"/>
      <c r="S77" s="189"/>
      <c r="T77" s="189"/>
      <c r="U77" s="189"/>
      <c r="V77" s="190" t="s">
        <v>467</v>
      </c>
      <c r="W77" s="182"/>
      <c r="X77" s="11"/>
      <c r="Y77" s="189"/>
      <c r="Z77" s="189"/>
      <c r="AA77" s="22" t="s">
        <v>467</v>
      </c>
      <c r="AB77" s="230"/>
      <c r="AC77" s="230"/>
      <c r="AD77" s="230"/>
      <c r="AE77" s="236"/>
      <c r="AF77" s="230"/>
      <c r="AG77" s="230"/>
      <c r="AH77" s="230"/>
      <c r="AI77" s="238"/>
      <c r="AJ77" s="229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1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1"/>
      <c r="CL77" s="66"/>
      <c r="CM77" s="11"/>
      <c r="CN77" s="11"/>
      <c r="CO77" s="11"/>
      <c r="CP77" s="11"/>
      <c r="CQ77" s="11"/>
      <c r="CR77" s="11"/>
      <c r="CS77" s="11" t="s">
        <v>468</v>
      </c>
      <c r="CT77" s="11"/>
      <c r="CU77" s="11"/>
      <c r="CV77" s="11"/>
      <c r="CW77" s="182"/>
      <c r="CX77" s="11"/>
      <c r="CY77" s="11"/>
      <c r="CZ77" s="11"/>
      <c r="DA77" s="11"/>
      <c r="DB77" s="22" t="s">
        <v>468</v>
      </c>
      <c r="DC77" s="11"/>
      <c r="DD77" s="11"/>
      <c r="DE77" s="11"/>
      <c r="DF77" s="11"/>
      <c r="DG77" s="22" t="s">
        <v>468</v>
      </c>
      <c r="DH77" s="11"/>
      <c r="DI77" s="11"/>
      <c r="DJ77" s="11"/>
      <c r="DK77" s="11"/>
      <c r="DL77" s="11"/>
      <c r="DM77" s="185" t="s">
        <v>105</v>
      </c>
    </row>
    <row r="78" spans="1:117" ht="7.5" customHeight="1">
      <c r="A78" s="57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</row>
    <row r="79" spans="1:117" ht="7.5" customHeight="1" thickBot="1">
      <c r="A79" s="571"/>
      <c r="B79" s="8"/>
      <c r="C79" s="8"/>
      <c r="D79" s="8"/>
      <c r="E79" s="8"/>
      <c r="F79" s="8"/>
      <c r="G79" s="8"/>
      <c r="H79" s="8"/>
      <c r="J79" s="8" t="s">
        <v>479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 t="s">
        <v>480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 t="s">
        <v>481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 t="s">
        <v>482</v>
      </c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</row>
    <row r="80" spans="1:117" ht="9" customHeight="1">
      <c r="A80" s="571"/>
      <c r="B80" s="8"/>
      <c r="C80" s="8"/>
      <c r="D80" s="8"/>
      <c r="E80" s="8"/>
      <c r="F80" s="8"/>
      <c r="G80" s="8"/>
      <c r="H80" s="8"/>
      <c r="I80" s="8"/>
      <c r="J80" s="24"/>
      <c r="K80" s="7" t="s">
        <v>483</v>
      </c>
      <c r="L80" s="7"/>
      <c r="M80" s="7"/>
      <c r="N80" s="7"/>
      <c r="O80" s="7"/>
      <c r="P80" s="7" t="s">
        <v>484</v>
      </c>
      <c r="Q80" s="7"/>
      <c r="R80" s="7"/>
      <c r="S80" s="7"/>
      <c r="T80" s="7"/>
      <c r="U80" s="7"/>
      <c r="V80" s="13"/>
      <c r="W80" s="8"/>
      <c r="X80" s="24"/>
      <c r="Y80" s="7" t="s">
        <v>485</v>
      </c>
      <c r="Z80" s="7"/>
      <c r="AA80" s="7"/>
      <c r="AB80" s="7"/>
      <c r="AC80" s="7"/>
      <c r="AD80" s="7" t="s">
        <v>486</v>
      </c>
      <c r="AE80" s="7"/>
      <c r="AF80" s="7"/>
      <c r="AG80" s="7"/>
      <c r="AH80" s="7"/>
      <c r="AI80" s="13"/>
      <c r="AJ80" s="8"/>
      <c r="AK80" s="8"/>
      <c r="AL80" s="24" t="s">
        <v>118</v>
      </c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13"/>
      <c r="BE80" s="8"/>
      <c r="BF80" s="992" t="s">
        <v>487</v>
      </c>
      <c r="BG80" s="993"/>
      <c r="BH80" s="993"/>
      <c r="BI80" s="993"/>
      <c r="BJ80" s="993"/>
      <c r="BK80" s="993"/>
      <c r="BL80" s="993"/>
      <c r="BM80" s="993"/>
      <c r="BN80" s="993"/>
      <c r="BO80" s="993"/>
      <c r="BP80" s="993"/>
      <c r="BQ80" s="993"/>
      <c r="BR80" s="993"/>
      <c r="BS80" s="993"/>
      <c r="BT80" s="993"/>
      <c r="BU80" s="993"/>
      <c r="BV80" s="993"/>
      <c r="BW80" s="993"/>
      <c r="BX80" s="993"/>
      <c r="BY80" s="993"/>
      <c r="BZ80" s="993"/>
      <c r="CA80" s="993"/>
      <c r="CB80" s="994"/>
      <c r="CC80" s="309" t="s">
        <v>488</v>
      </c>
      <c r="CD80" s="310"/>
      <c r="CE80" s="310"/>
      <c r="CF80" s="310"/>
      <c r="CG80" s="310"/>
      <c r="CH80" s="310"/>
      <c r="CI80" s="310"/>
      <c r="CJ80" s="310"/>
      <c r="CK80" s="310"/>
      <c r="CL80" s="310"/>
      <c r="CM80" s="310"/>
      <c r="CN80" s="310"/>
      <c r="CO80" s="310"/>
      <c r="CP80" s="310"/>
      <c r="CQ80" s="310"/>
      <c r="CR80" s="310"/>
      <c r="CS80" s="310"/>
      <c r="CT80" s="310"/>
      <c r="CU80" s="310"/>
      <c r="CV80" s="311"/>
      <c r="CW80" s="15"/>
      <c r="CX80" s="437" t="s">
        <v>489</v>
      </c>
      <c r="CY80" s="438"/>
      <c r="CZ80" s="438"/>
      <c r="DA80" s="438"/>
      <c r="DB80" s="438"/>
      <c r="DC80" s="438"/>
      <c r="DD80" s="438"/>
      <c r="DE80" s="438"/>
      <c r="DF80" s="438"/>
      <c r="DG80" s="438"/>
      <c r="DH80" s="438"/>
      <c r="DI80" s="438"/>
      <c r="DJ80" s="438"/>
      <c r="DK80" s="438"/>
      <c r="DL80" s="438"/>
      <c r="DM80" s="998"/>
    </row>
    <row r="81" spans="1:117" ht="9" customHeight="1">
      <c r="A81" s="571"/>
      <c r="B81" s="8"/>
      <c r="C81" s="8"/>
      <c r="D81" s="8"/>
      <c r="E81" s="8"/>
      <c r="F81" s="8"/>
      <c r="G81" s="8"/>
      <c r="H81" s="8"/>
      <c r="I81" s="8"/>
      <c r="J81" s="15"/>
      <c r="K81" s="8" t="s">
        <v>490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8"/>
      <c r="X81" s="15"/>
      <c r="Y81" s="8" t="s">
        <v>491</v>
      </c>
      <c r="Z81" s="8"/>
      <c r="AA81" s="8"/>
      <c r="AB81" s="8"/>
      <c r="AC81" s="8"/>
      <c r="AD81" s="8"/>
      <c r="AE81" s="8"/>
      <c r="AF81" s="8"/>
      <c r="AG81" s="8"/>
      <c r="AH81" s="8"/>
      <c r="AI81" s="9"/>
      <c r="AJ81" s="8"/>
      <c r="AK81" s="8"/>
      <c r="AL81" s="15"/>
      <c r="AM81" s="8" t="s">
        <v>492</v>
      </c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9"/>
      <c r="BE81" s="8"/>
      <c r="BF81" s="995"/>
      <c r="BG81" s="996"/>
      <c r="BH81" s="996"/>
      <c r="BI81" s="996"/>
      <c r="BJ81" s="996"/>
      <c r="BK81" s="996"/>
      <c r="BL81" s="996"/>
      <c r="BM81" s="996"/>
      <c r="BN81" s="996"/>
      <c r="BO81" s="996"/>
      <c r="BP81" s="996"/>
      <c r="BQ81" s="996"/>
      <c r="BR81" s="996"/>
      <c r="BS81" s="996"/>
      <c r="BT81" s="996"/>
      <c r="BU81" s="996"/>
      <c r="BV81" s="996"/>
      <c r="BW81" s="996"/>
      <c r="BX81" s="996"/>
      <c r="BY81" s="996"/>
      <c r="BZ81" s="996"/>
      <c r="CA81" s="996"/>
      <c r="CB81" s="997"/>
      <c r="CC81" s="315"/>
      <c r="CD81" s="316"/>
      <c r="CE81" s="316"/>
      <c r="CF81" s="316"/>
      <c r="CG81" s="316"/>
      <c r="CH81" s="316"/>
      <c r="CI81" s="316"/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7"/>
      <c r="CW81" s="15"/>
      <c r="CX81" s="440"/>
      <c r="CY81" s="441"/>
      <c r="CZ81" s="441"/>
      <c r="DA81" s="441"/>
      <c r="DB81" s="441"/>
      <c r="DC81" s="441"/>
      <c r="DD81" s="441"/>
      <c r="DE81" s="441"/>
      <c r="DF81" s="441"/>
      <c r="DG81" s="441"/>
      <c r="DH81" s="441"/>
      <c r="DI81" s="441"/>
      <c r="DJ81" s="441"/>
      <c r="DK81" s="441"/>
      <c r="DL81" s="441"/>
      <c r="DM81" s="999"/>
    </row>
    <row r="82" spans="1:117" ht="9" customHeight="1">
      <c r="A82" s="571"/>
      <c r="B82" s="8"/>
      <c r="C82" s="8"/>
      <c r="D82" s="8"/>
      <c r="E82" s="8"/>
      <c r="F82" s="8"/>
      <c r="G82" s="8"/>
      <c r="H82" s="8"/>
      <c r="I82" s="8"/>
      <c r="J82" s="15"/>
      <c r="K82" s="8" t="s">
        <v>171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8"/>
      <c r="X82" s="15"/>
      <c r="Y82" s="8" t="s">
        <v>171</v>
      </c>
      <c r="Z82" s="8"/>
      <c r="AA82" s="8"/>
      <c r="AB82" s="8"/>
      <c r="AC82" s="8"/>
      <c r="AD82" s="8"/>
      <c r="AE82" s="8"/>
      <c r="AF82" s="8"/>
      <c r="AG82" s="8"/>
      <c r="AH82" s="8"/>
      <c r="AI82" s="9"/>
      <c r="AJ82" s="8"/>
      <c r="AK82" s="8"/>
      <c r="AL82" s="15"/>
      <c r="AM82" s="8"/>
      <c r="AN82" s="8" t="s">
        <v>493</v>
      </c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9"/>
      <c r="BE82" s="8"/>
      <c r="BF82" s="191"/>
      <c r="BG82" s="192" t="s">
        <v>494</v>
      </c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5"/>
      <c r="CD82" s="8" t="s">
        <v>495</v>
      </c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9"/>
      <c r="CW82" s="15"/>
      <c r="CX82" s="17"/>
      <c r="CY82" s="8" t="s">
        <v>496</v>
      </c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10"/>
    </row>
    <row r="83" spans="1:117" ht="9" customHeight="1">
      <c r="A83" s="571"/>
      <c r="B83" s="8"/>
      <c r="C83" s="8"/>
      <c r="D83" s="8"/>
      <c r="E83" s="8"/>
      <c r="F83" s="8"/>
      <c r="G83" s="8"/>
      <c r="H83" s="8"/>
      <c r="I83" s="8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8"/>
      <c r="AK83" s="8"/>
      <c r="AL83" s="15"/>
      <c r="AM83" s="8" t="s">
        <v>497</v>
      </c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9"/>
      <c r="BE83" s="8"/>
      <c r="BF83" s="191"/>
      <c r="BG83" s="192" t="s">
        <v>498</v>
      </c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5"/>
      <c r="CD83" s="8" t="s">
        <v>499</v>
      </c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9"/>
      <c r="CW83" s="15"/>
      <c r="CX83" s="17"/>
      <c r="CY83" s="8" t="s">
        <v>500</v>
      </c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10"/>
    </row>
    <row r="84" spans="1:117" ht="9" customHeight="1" thickBot="1">
      <c r="A84" s="57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15"/>
      <c r="AM84" s="8"/>
      <c r="AN84" s="8" t="s">
        <v>501</v>
      </c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9"/>
      <c r="BE84" s="8"/>
      <c r="BF84" s="191"/>
      <c r="BG84" s="192" t="s">
        <v>502</v>
      </c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5"/>
      <c r="CD84" s="8" t="s">
        <v>503</v>
      </c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9"/>
      <c r="CW84" s="15"/>
      <c r="CX84" s="18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2"/>
    </row>
    <row r="85" spans="1:117" ht="9" customHeight="1">
      <c r="A85" s="571"/>
      <c r="B85" s="8"/>
      <c r="C85" s="8"/>
      <c r="D85" s="8"/>
      <c r="E85" s="8"/>
      <c r="F85" s="8"/>
      <c r="G85" s="8"/>
      <c r="H85" s="15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15"/>
      <c r="AM85" s="8"/>
      <c r="AN85" s="8" t="s">
        <v>504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9"/>
      <c r="BE85" s="8"/>
      <c r="BF85" s="191"/>
      <c r="BG85" s="192"/>
      <c r="BH85" s="192" t="s">
        <v>505</v>
      </c>
      <c r="BI85" s="192"/>
      <c r="BJ85" s="193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5"/>
      <c r="CD85" s="2" t="s">
        <v>506</v>
      </c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9"/>
      <c r="CW85" s="15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</row>
    <row r="86" spans="1:117" ht="9" customHeight="1">
      <c r="A86" s="571"/>
      <c r="B86" s="8"/>
      <c r="C86" s="8"/>
      <c r="D86" s="8"/>
      <c r="E86" s="8"/>
      <c r="F86" s="8"/>
      <c r="G86" s="8"/>
      <c r="H86" s="15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28"/>
      <c r="AM86" s="4" t="s">
        <v>507</v>
      </c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19"/>
      <c r="BE86" s="8"/>
      <c r="BF86" s="191"/>
      <c r="BG86" s="192" t="s">
        <v>508</v>
      </c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5"/>
      <c r="CD86" s="8"/>
      <c r="CE86" s="8" t="s">
        <v>509</v>
      </c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9"/>
      <c r="CW86" s="15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</row>
    <row r="87" spans="1:117" ht="9" customHeight="1">
      <c r="A87" s="571"/>
      <c r="B87" s="8"/>
      <c r="C87" s="8"/>
      <c r="D87" s="8"/>
      <c r="E87" s="8"/>
      <c r="F87" s="8"/>
      <c r="G87" s="8"/>
      <c r="H87" s="15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BD87" s="8"/>
      <c r="BE87" s="8"/>
      <c r="BF87" s="191"/>
      <c r="BG87" s="192"/>
      <c r="BH87" s="192" t="s">
        <v>510</v>
      </c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5"/>
      <c r="CD87" s="8" t="s">
        <v>511</v>
      </c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9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</row>
    <row r="88" spans="1:100" ht="7.5" customHeight="1">
      <c r="A88" s="571"/>
      <c r="BF88" s="194"/>
      <c r="BG88" s="195" t="s">
        <v>512</v>
      </c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28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19"/>
    </row>
    <row r="94" ht="7.5" customHeight="1">
      <c r="AL94" s="2" t="s">
        <v>513</v>
      </c>
    </row>
  </sheetData>
  <sheetProtection sheet="1" objects="1" scenarios="1" selectLockedCells="1"/>
  <mergeCells count="867">
    <mergeCell ref="AE24:AI25"/>
    <mergeCell ref="AE27:AI28"/>
    <mergeCell ref="AE30:AI31"/>
    <mergeCell ref="AE33:AI34"/>
    <mergeCell ref="AB24:AD24"/>
    <mergeCell ref="AB25:AD26"/>
    <mergeCell ref="AB27:AD27"/>
    <mergeCell ref="AB28:AD29"/>
    <mergeCell ref="AB33:AD33"/>
    <mergeCell ref="AB34:AD35"/>
    <mergeCell ref="AZ56:BD56"/>
    <mergeCell ref="BF56:BI56"/>
    <mergeCell ref="BJ56:BO56"/>
    <mergeCell ref="BP56:BU56"/>
    <mergeCell ref="BV56:BY56"/>
    <mergeCell ref="BZ56:CC56"/>
    <mergeCell ref="AZ55:BD55"/>
    <mergeCell ref="BF55:BI55"/>
    <mergeCell ref="BJ55:BO55"/>
    <mergeCell ref="BP55:BU55"/>
    <mergeCell ref="BV55:BY55"/>
    <mergeCell ref="BZ55:CC55"/>
    <mergeCell ref="AZ54:BD54"/>
    <mergeCell ref="BF54:BI54"/>
    <mergeCell ref="BJ54:BO54"/>
    <mergeCell ref="BP54:BU54"/>
    <mergeCell ref="BV54:BY54"/>
    <mergeCell ref="BZ54:CC54"/>
    <mergeCell ref="D59:H59"/>
    <mergeCell ref="D54:H55"/>
    <mergeCell ref="I54:N55"/>
    <mergeCell ref="D56:H56"/>
    <mergeCell ref="AJ54:AM54"/>
    <mergeCell ref="AJ55:AM55"/>
    <mergeCell ref="AJ56:AM56"/>
    <mergeCell ref="AJ59:AM59"/>
    <mergeCell ref="CL58:CQ58"/>
    <mergeCell ref="CL59:CQ59"/>
    <mergeCell ref="CL54:CQ54"/>
    <mergeCell ref="CL55:CQ55"/>
    <mergeCell ref="CL56:CQ56"/>
    <mergeCell ref="CL42:CQ42"/>
    <mergeCell ref="CL43:CQ43"/>
    <mergeCell ref="CL44:CQ44"/>
    <mergeCell ref="CL49:CQ49"/>
    <mergeCell ref="CL50:CQ50"/>
    <mergeCell ref="CL51:CQ51"/>
    <mergeCell ref="CL52:CQ52"/>
    <mergeCell ref="CL53:CQ53"/>
    <mergeCell ref="CL57:CQ57"/>
    <mergeCell ref="CL37:CQ37"/>
    <mergeCell ref="CL38:CQ38"/>
    <mergeCell ref="CL45:CQ45"/>
    <mergeCell ref="CL46:CQ46"/>
    <mergeCell ref="CL47:CQ47"/>
    <mergeCell ref="CL48:CQ48"/>
    <mergeCell ref="CL39:CQ39"/>
    <mergeCell ref="CL40:CQ40"/>
    <mergeCell ref="CL41:CQ41"/>
    <mergeCell ref="CL31:CQ31"/>
    <mergeCell ref="CL32:CQ32"/>
    <mergeCell ref="CL33:CQ33"/>
    <mergeCell ref="CL34:CQ34"/>
    <mergeCell ref="CL35:CQ35"/>
    <mergeCell ref="CL36:CQ36"/>
    <mergeCell ref="CL25:CQ25"/>
    <mergeCell ref="CL26:CQ26"/>
    <mergeCell ref="CL27:CQ27"/>
    <mergeCell ref="CL28:CQ28"/>
    <mergeCell ref="CL29:CQ29"/>
    <mergeCell ref="CL30:CQ30"/>
    <mergeCell ref="CJ71:CK71"/>
    <mergeCell ref="CJ72:CK72"/>
    <mergeCell ref="CJ73:CK73"/>
    <mergeCell ref="CJ74:CK74"/>
    <mergeCell ref="CL15:CQ15"/>
    <mergeCell ref="CL16:CQ16"/>
    <mergeCell ref="CL17:CQ17"/>
    <mergeCell ref="CL18:CQ18"/>
    <mergeCell ref="CL19:CQ19"/>
    <mergeCell ref="CL20:CQ20"/>
    <mergeCell ref="CJ65:CK65"/>
    <mergeCell ref="CJ66:CK66"/>
    <mergeCell ref="CJ67:CK67"/>
    <mergeCell ref="CJ68:CK68"/>
    <mergeCell ref="CJ69:CK69"/>
    <mergeCell ref="CJ70:CK70"/>
    <mergeCell ref="CG70:CH70"/>
    <mergeCell ref="CG71:CH71"/>
    <mergeCell ref="CG72:CH72"/>
    <mergeCell ref="CG73:CH73"/>
    <mergeCell ref="CG74:CH74"/>
    <mergeCell ref="CJ60:CK60"/>
    <mergeCell ref="CJ61:CK61"/>
    <mergeCell ref="CJ62:CK62"/>
    <mergeCell ref="CJ63:CK63"/>
    <mergeCell ref="CJ64:CK64"/>
    <mergeCell ref="CG64:CH64"/>
    <mergeCell ref="CG65:CH65"/>
    <mergeCell ref="CG66:CH66"/>
    <mergeCell ref="CG67:CH67"/>
    <mergeCell ref="CG68:CH68"/>
    <mergeCell ref="CG69:CH69"/>
    <mergeCell ref="CG58:CH58"/>
    <mergeCell ref="CG59:CH59"/>
    <mergeCell ref="CG60:CH60"/>
    <mergeCell ref="CG61:CH61"/>
    <mergeCell ref="CG62:CH62"/>
    <mergeCell ref="CG63:CH63"/>
    <mergeCell ref="CG49:CH49"/>
    <mergeCell ref="CG50:CH50"/>
    <mergeCell ref="CG51:CH51"/>
    <mergeCell ref="CG52:CH52"/>
    <mergeCell ref="CG53:CH53"/>
    <mergeCell ref="CG57:CH57"/>
    <mergeCell ref="CG54:CH54"/>
    <mergeCell ref="CG55:CH55"/>
    <mergeCell ref="CG56:CH56"/>
    <mergeCell ref="CG43:CH43"/>
    <mergeCell ref="CG44:CH44"/>
    <mergeCell ref="CG45:CH45"/>
    <mergeCell ref="CG46:CH46"/>
    <mergeCell ref="CG47:CH47"/>
    <mergeCell ref="CG48:CH48"/>
    <mergeCell ref="CG37:CH37"/>
    <mergeCell ref="CG38:CH38"/>
    <mergeCell ref="CG39:CH39"/>
    <mergeCell ref="CG40:CH40"/>
    <mergeCell ref="CG41:CH41"/>
    <mergeCell ref="CG42:CH42"/>
    <mergeCell ref="CG31:CH31"/>
    <mergeCell ref="CG32:CH32"/>
    <mergeCell ref="CG33:CH33"/>
    <mergeCell ref="CG34:CH34"/>
    <mergeCell ref="CG35:CH35"/>
    <mergeCell ref="CG36:CH36"/>
    <mergeCell ref="CG25:CH25"/>
    <mergeCell ref="CG26:CH26"/>
    <mergeCell ref="CG27:CH27"/>
    <mergeCell ref="CG28:CH28"/>
    <mergeCell ref="CG29:CH29"/>
    <mergeCell ref="CG30:CH30"/>
    <mergeCell ref="BZ17:CC17"/>
    <mergeCell ref="BZ18:CC18"/>
    <mergeCell ref="CW13:DB13"/>
    <mergeCell ref="DC13:DG13"/>
    <mergeCell ref="CG23:CH23"/>
    <mergeCell ref="CG24:CH24"/>
    <mergeCell ref="CL21:CQ21"/>
    <mergeCell ref="CL22:CQ22"/>
    <mergeCell ref="CL23:CQ23"/>
    <mergeCell ref="CL24:CQ24"/>
    <mergeCell ref="CG19:CH19"/>
    <mergeCell ref="CG20:CH20"/>
    <mergeCell ref="CG21:CH21"/>
    <mergeCell ref="CG22:CH22"/>
    <mergeCell ref="BZ7:DM7"/>
    <mergeCell ref="CG16:CH16"/>
    <mergeCell ref="CG17:CH17"/>
    <mergeCell ref="CG18:CH18"/>
    <mergeCell ref="BZ15:CC15"/>
    <mergeCell ref="BZ16:CC16"/>
    <mergeCell ref="BZ70:CC70"/>
    <mergeCell ref="BZ71:CC71"/>
    <mergeCell ref="BZ72:CC72"/>
    <mergeCell ref="BZ73:CC73"/>
    <mergeCell ref="BZ74:CC74"/>
    <mergeCell ref="CF11:CH11"/>
    <mergeCell ref="CF12:CH12"/>
    <mergeCell ref="CF13:CH13"/>
    <mergeCell ref="CF14:CH14"/>
    <mergeCell ref="CG15:CH15"/>
    <mergeCell ref="BZ64:CC64"/>
    <mergeCell ref="BZ65:CC65"/>
    <mergeCell ref="BZ66:CC66"/>
    <mergeCell ref="BZ67:CC67"/>
    <mergeCell ref="BZ68:CC68"/>
    <mergeCell ref="BZ69:CC69"/>
    <mergeCell ref="BZ58:CC58"/>
    <mergeCell ref="BZ59:CC59"/>
    <mergeCell ref="BZ60:CC60"/>
    <mergeCell ref="BZ61:CC61"/>
    <mergeCell ref="BZ62:CC62"/>
    <mergeCell ref="BZ63:CC63"/>
    <mergeCell ref="BZ49:CC49"/>
    <mergeCell ref="BZ50:CC50"/>
    <mergeCell ref="BZ51:CC51"/>
    <mergeCell ref="BZ52:CC52"/>
    <mergeCell ref="BZ53:CC53"/>
    <mergeCell ref="BZ57:CC57"/>
    <mergeCell ref="BZ43:CC43"/>
    <mergeCell ref="BZ44:CC44"/>
    <mergeCell ref="BZ45:CC45"/>
    <mergeCell ref="BZ46:CC46"/>
    <mergeCell ref="BZ47:CC47"/>
    <mergeCell ref="BZ48:CC48"/>
    <mergeCell ref="BZ37:CC37"/>
    <mergeCell ref="BZ38:CC38"/>
    <mergeCell ref="BZ39:CC39"/>
    <mergeCell ref="BZ40:CC40"/>
    <mergeCell ref="BZ41:CC41"/>
    <mergeCell ref="BZ42:CC42"/>
    <mergeCell ref="BZ31:CC31"/>
    <mergeCell ref="BZ32:CC32"/>
    <mergeCell ref="BZ33:CC33"/>
    <mergeCell ref="BZ34:CC34"/>
    <mergeCell ref="BZ35:CC35"/>
    <mergeCell ref="BZ36:CC36"/>
    <mergeCell ref="BZ25:CC25"/>
    <mergeCell ref="BZ26:CC26"/>
    <mergeCell ref="BZ27:CC27"/>
    <mergeCell ref="BZ28:CC28"/>
    <mergeCell ref="BZ29:CC29"/>
    <mergeCell ref="BZ30:CC30"/>
    <mergeCell ref="BZ19:CC19"/>
    <mergeCell ref="BZ20:CC20"/>
    <mergeCell ref="BZ21:CC21"/>
    <mergeCell ref="BZ22:CC22"/>
    <mergeCell ref="BZ23:CC23"/>
    <mergeCell ref="BZ24:CC24"/>
    <mergeCell ref="BV69:BY69"/>
    <mergeCell ref="BV70:BY70"/>
    <mergeCell ref="BV71:BY71"/>
    <mergeCell ref="BV72:BY72"/>
    <mergeCell ref="BV73:BY73"/>
    <mergeCell ref="BV74:BY74"/>
    <mergeCell ref="BV63:BY63"/>
    <mergeCell ref="BV64:BY64"/>
    <mergeCell ref="BV65:BY65"/>
    <mergeCell ref="BV66:BY66"/>
    <mergeCell ref="BV67:BY67"/>
    <mergeCell ref="BV68:BY68"/>
    <mergeCell ref="BV57:BY57"/>
    <mergeCell ref="BV58:BY58"/>
    <mergeCell ref="BV59:BY59"/>
    <mergeCell ref="BV60:BY60"/>
    <mergeCell ref="BV61:BY61"/>
    <mergeCell ref="BV62:BY62"/>
    <mergeCell ref="BV48:BY48"/>
    <mergeCell ref="BV49:BY49"/>
    <mergeCell ref="BV50:BY50"/>
    <mergeCell ref="BV51:BY51"/>
    <mergeCell ref="BV52:BY52"/>
    <mergeCell ref="BV53:BY53"/>
    <mergeCell ref="BV42:BY42"/>
    <mergeCell ref="BV43:BY43"/>
    <mergeCell ref="BV44:BY44"/>
    <mergeCell ref="BV45:BY45"/>
    <mergeCell ref="BV46:BY46"/>
    <mergeCell ref="BV47:BY47"/>
    <mergeCell ref="BV36:BY36"/>
    <mergeCell ref="BV37:BY37"/>
    <mergeCell ref="BV38:BY38"/>
    <mergeCell ref="BV39:BY39"/>
    <mergeCell ref="BV40:BY40"/>
    <mergeCell ref="BV41:BY41"/>
    <mergeCell ref="BV30:BY30"/>
    <mergeCell ref="BV31:BY31"/>
    <mergeCell ref="BV32:BY32"/>
    <mergeCell ref="BV33:BY33"/>
    <mergeCell ref="BV34:BY34"/>
    <mergeCell ref="BV35:BY35"/>
    <mergeCell ref="BV24:BY24"/>
    <mergeCell ref="BV25:BY25"/>
    <mergeCell ref="BV26:BY26"/>
    <mergeCell ref="BV27:BY27"/>
    <mergeCell ref="BV28:BY28"/>
    <mergeCell ref="BV29:BY29"/>
    <mergeCell ref="BJ74:BO74"/>
    <mergeCell ref="BP74:BU74"/>
    <mergeCell ref="BV15:BY15"/>
    <mergeCell ref="BV16:BY16"/>
    <mergeCell ref="BV17:BY17"/>
    <mergeCell ref="BV18:BY18"/>
    <mergeCell ref="BV20:BY20"/>
    <mergeCell ref="BV21:BY21"/>
    <mergeCell ref="BV22:BY22"/>
    <mergeCell ref="BV23:BY23"/>
    <mergeCell ref="BJ71:BO71"/>
    <mergeCell ref="BP71:BU71"/>
    <mergeCell ref="BJ72:BO72"/>
    <mergeCell ref="BP72:BU72"/>
    <mergeCell ref="BJ73:BO73"/>
    <mergeCell ref="BP73:BU73"/>
    <mergeCell ref="BJ68:BO68"/>
    <mergeCell ref="BP68:BU68"/>
    <mergeCell ref="BJ69:BO69"/>
    <mergeCell ref="BP69:BU69"/>
    <mergeCell ref="BJ70:BO70"/>
    <mergeCell ref="BP70:BU70"/>
    <mergeCell ref="BJ65:BO65"/>
    <mergeCell ref="BP65:BU65"/>
    <mergeCell ref="BJ66:BO66"/>
    <mergeCell ref="BP66:BU66"/>
    <mergeCell ref="BJ67:BO67"/>
    <mergeCell ref="BP67:BU67"/>
    <mergeCell ref="BJ62:BO62"/>
    <mergeCell ref="BP62:BU62"/>
    <mergeCell ref="BJ63:BO63"/>
    <mergeCell ref="BP63:BU63"/>
    <mergeCell ref="BJ64:BO64"/>
    <mergeCell ref="BP64:BU64"/>
    <mergeCell ref="BJ59:BO59"/>
    <mergeCell ref="BP59:BU59"/>
    <mergeCell ref="BJ60:BO60"/>
    <mergeCell ref="BP60:BU60"/>
    <mergeCell ref="BJ61:BO61"/>
    <mergeCell ref="BP61:BU61"/>
    <mergeCell ref="BJ53:BO53"/>
    <mergeCell ref="BP53:BU53"/>
    <mergeCell ref="BJ57:BO57"/>
    <mergeCell ref="BP57:BU57"/>
    <mergeCell ref="BJ58:BO58"/>
    <mergeCell ref="BP58:BU58"/>
    <mergeCell ref="BJ50:BO50"/>
    <mergeCell ref="BP50:BU50"/>
    <mergeCell ref="BJ51:BO51"/>
    <mergeCell ref="BP51:BU51"/>
    <mergeCell ref="BJ52:BO52"/>
    <mergeCell ref="BP52:BU52"/>
    <mergeCell ref="BJ47:BO47"/>
    <mergeCell ref="BP47:BU47"/>
    <mergeCell ref="BJ48:BO48"/>
    <mergeCell ref="BP48:BU48"/>
    <mergeCell ref="BJ49:BO49"/>
    <mergeCell ref="BP49:BU49"/>
    <mergeCell ref="BJ44:BO44"/>
    <mergeCell ref="BP44:BU44"/>
    <mergeCell ref="BJ45:BO45"/>
    <mergeCell ref="BP45:BU45"/>
    <mergeCell ref="BJ46:BO46"/>
    <mergeCell ref="BP46:BU46"/>
    <mergeCell ref="BJ41:BO41"/>
    <mergeCell ref="BP41:BU41"/>
    <mergeCell ref="BJ42:BO42"/>
    <mergeCell ref="BP42:BU42"/>
    <mergeCell ref="BJ43:BO43"/>
    <mergeCell ref="BP43:BU43"/>
    <mergeCell ref="BJ38:BO38"/>
    <mergeCell ref="BP38:BU38"/>
    <mergeCell ref="BJ39:BO39"/>
    <mergeCell ref="BP39:BU39"/>
    <mergeCell ref="BJ40:BO40"/>
    <mergeCell ref="BP40:BU40"/>
    <mergeCell ref="BJ35:BO35"/>
    <mergeCell ref="BP35:BU35"/>
    <mergeCell ref="BJ36:BO36"/>
    <mergeCell ref="BP36:BU36"/>
    <mergeCell ref="BJ37:BO37"/>
    <mergeCell ref="BP37:BU37"/>
    <mergeCell ref="BJ32:BO32"/>
    <mergeCell ref="BP32:BU32"/>
    <mergeCell ref="BJ33:BO33"/>
    <mergeCell ref="BP33:BU33"/>
    <mergeCell ref="BJ34:BO34"/>
    <mergeCell ref="BP34:BU34"/>
    <mergeCell ref="BJ29:BO29"/>
    <mergeCell ref="BP29:BU29"/>
    <mergeCell ref="BJ30:BO30"/>
    <mergeCell ref="BP30:BU30"/>
    <mergeCell ref="BJ31:BO31"/>
    <mergeCell ref="BP31:BU31"/>
    <mergeCell ref="BJ26:BO26"/>
    <mergeCell ref="BP26:BU26"/>
    <mergeCell ref="BJ27:BO27"/>
    <mergeCell ref="BP27:BU27"/>
    <mergeCell ref="BJ28:BO28"/>
    <mergeCell ref="BP28:BU28"/>
    <mergeCell ref="BJ23:BO23"/>
    <mergeCell ref="BP23:BU23"/>
    <mergeCell ref="BJ24:BO24"/>
    <mergeCell ref="BP24:BU24"/>
    <mergeCell ref="BJ25:BO25"/>
    <mergeCell ref="BP25:BU25"/>
    <mergeCell ref="BJ20:BO20"/>
    <mergeCell ref="BP20:BU20"/>
    <mergeCell ref="BJ21:BO21"/>
    <mergeCell ref="BP21:BU21"/>
    <mergeCell ref="BJ22:BO22"/>
    <mergeCell ref="BP22:BU22"/>
    <mergeCell ref="BJ17:BO17"/>
    <mergeCell ref="BV19:BY19"/>
    <mergeCell ref="BP17:BU17"/>
    <mergeCell ref="BJ18:BO18"/>
    <mergeCell ref="BP18:BU18"/>
    <mergeCell ref="BJ19:BO19"/>
    <mergeCell ref="BP19:BU19"/>
    <mergeCell ref="BF72:BI72"/>
    <mergeCell ref="BF73:BI73"/>
    <mergeCell ref="BF74:BI74"/>
    <mergeCell ref="BV12:BY12"/>
    <mergeCell ref="BV13:BY13"/>
    <mergeCell ref="BV14:BY14"/>
    <mergeCell ref="BJ15:BO15"/>
    <mergeCell ref="BP15:BU15"/>
    <mergeCell ref="BJ16:BO16"/>
    <mergeCell ref="BP16:BU16"/>
    <mergeCell ref="BF66:BI66"/>
    <mergeCell ref="BF67:BI67"/>
    <mergeCell ref="BF68:BI68"/>
    <mergeCell ref="BF69:BI69"/>
    <mergeCell ref="BF70:BI70"/>
    <mergeCell ref="BF71:BI71"/>
    <mergeCell ref="BF60:BI60"/>
    <mergeCell ref="BF61:BI61"/>
    <mergeCell ref="BF62:BI62"/>
    <mergeCell ref="BF63:BI63"/>
    <mergeCell ref="BF64:BI64"/>
    <mergeCell ref="BF65:BI65"/>
    <mergeCell ref="BF51:BI51"/>
    <mergeCell ref="BF52:BI52"/>
    <mergeCell ref="BF53:BI53"/>
    <mergeCell ref="BF57:BI57"/>
    <mergeCell ref="BF58:BI58"/>
    <mergeCell ref="BF59:BI59"/>
    <mergeCell ref="BF45:BI45"/>
    <mergeCell ref="BF46:BI46"/>
    <mergeCell ref="BF47:BI47"/>
    <mergeCell ref="BF48:BI48"/>
    <mergeCell ref="BF49:BI49"/>
    <mergeCell ref="BF50:BI50"/>
    <mergeCell ref="BF39:BI39"/>
    <mergeCell ref="BF40:BI40"/>
    <mergeCell ref="BF41:BI41"/>
    <mergeCell ref="BF42:BI42"/>
    <mergeCell ref="BF43:BI43"/>
    <mergeCell ref="BF44:BI44"/>
    <mergeCell ref="BF33:BI33"/>
    <mergeCell ref="BF34:BI34"/>
    <mergeCell ref="BF35:BI35"/>
    <mergeCell ref="BF36:BI36"/>
    <mergeCell ref="BF37:BI37"/>
    <mergeCell ref="BF38:BI38"/>
    <mergeCell ref="BF27:BI27"/>
    <mergeCell ref="BF28:BI28"/>
    <mergeCell ref="BF29:BI29"/>
    <mergeCell ref="BF30:BI30"/>
    <mergeCell ref="BF31:BI31"/>
    <mergeCell ref="BF32:BI32"/>
    <mergeCell ref="BF21:BI21"/>
    <mergeCell ref="BF22:BI22"/>
    <mergeCell ref="BF23:BI23"/>
    <mergeCell ref="BF24:BI24"/>
    <mergeCell ref="BF25:BI25"/>
    <mergeCell ref="BF26:BI26"/>
    <mergeCell ref="BF15:BI15"/>
    <mergeCell ref="BF16:BI16"/>
    <mergeCell ref="BF17:BI17"/>
    <mergeCell ref="BF18:BI18"/>
    <mergeCell ref="BF19:BI19"/>
    <mergeCell ref="BF20:BI20"/>
    <mergeCell ref="AN64:AY64"/>
    <mergeCell ref="AN65:AY65"/>
    <mergeCell ref="AN68:AY68"/>
    <mergeCell ref="AN69:AY69"/>
    <mergeCell ref="AN70:AY70"/>
    <mergeCell ref="AN71:AY71"/>
    <mergeCell ref="AN51:AY51"/>
    <mergeCell ref="AN52:AY52"/>
    <mergeCell ref="AN53:AY53"/>
    <mergeCell ref="AN62:AY62"/>
    <mergeCell ref="AN63:AY63"/>
    <mergeCell ref="AN54:AY54"/>
    <mergeCell ref="AN55:AY55"/>
    <mergeCell ref="AN56:AY56"/>
    <mergeCell ref="AN43:AY43"/>
    <mergeCell ref="AN44:AY44"/>
    <mergeCell ref="AN45:AY45"/>
    <mergeCell ref="AN46:AY46"/>
    <mergeCell ref="AN47:AY47"/>
    <mergeCell ref="AN48:AY48"/>
    <mergeCell ref="AN28:AY28"/>
    <mergeCell ref="AN38:AY38"/>
    <mergeCell ref="AN39:AY39"/>
    <mergeCell ref="AN40:AY40"/>
    <mergeCell ref="AN41:AY41"/>
    <mergeCell ref="AN42:AY42"/>
    <mergeCell ref="AN22:AY22"/>
    <mergeCell ref="AN23:AY23"/>
    <mergeCell ref="AN24:AY24"/>
    <mergeCell ref="AN25:AY25"/>
    <mergeCell ref="AN26:AY26"/>
    <mergeCell ref="AN27:AY27"/>
    <mergeCell ref="I15:N16"/>
    <mergeCell ref="I18:N19"/>
    <mergeCell ref="I21:N22"/>
    <mergeCell ref="O16:Q17"/>
    <mergeCell ref="O15:Q15"/>
    <mergeCell ref="AN15:AY15"/>
    <mergeCell ref="AN16:AY16"/>
    <mergeCell ref="AN17:AY17"/>
    <mergeCell ref="AN18:AY18"/>
    <mergeCell ref="AN21:AY21"/>
    <mergeCell ref="D75:H77"/>
    <mergeCell ref="BF80:CB81"/>
    <mergeCell ref="CC80:CV81"/>
    <mergeCell ref="CX80:DM81"/>
    <mergeCell ref="I75:N76"/>
    <mergeCell ref="DC75:DG76"/>
    <mergeCell ref="DH75:DL76"/>
    <mergeCell ref="R75:V76"/>
    <mergeCell ref="W75:AA76"/>
    <mergeCell ref="D73:H74"/>
    <mergeCell ref="AJ73:AM73"/>
    <mergeCell ref="AZ73:BD73"/>
    <mergeCell ref="AJ74:AM74"/>
    <mergeCell ref="AZ74:BD74"/>
    <mergeCell ref="I72:N73"/>
    <mergeCell ref="AN72:AY72"/>
    <mergeCell ref="AN73:AY73"/>
    <mergeCell ref="AN74:AY74"/>
    <mergeCell ref="O73:Q74"/>
    <mergeCell ref="B71:C71"/>
    <mergeCell ref="AJ71:AM71"/>
    <mergeCell ref="AZ71:BD71"/>
    <mergeCell ref="D72:H72"/>
    <mergeCell ref="AJ72:AM72"/>
    <mergeCell ref="AZ72:BD72"/>
    <mergeCell ref="O72:Q72"/>
    <mergeCell ref="B69:C69"/>
    <mergeCell ref="D69:H69"/>
    <mergeCell ref="AJ69:AM69"/>
    <mergeCell ref="AZ69:BD69"/>
    <mergeCell ref="I69:N70"/>
    <mergeCell ref="D70:H70"/>
    <mergeCell ref="AJ70:AM70"/>
    <mergeCell ref="AZ70:BD70"/>
    <mergeCell ref="O69:Q69"/>
    <mergeCell ref="O70:Q71"/>
    <mergeCell ref="B67:C67"/>
    <mergeCell ref="D67:H67"/>
    <mergeCell ref="AJ67:AM67"/>
    <mergeCell ref="AZ67:BD67"/>
    <mergeCell ref="I66:N67"/>
    <mergeCell ref="AN67:AY67"/>
    <mergeCell ref="AN66:AY66"/>
    <mergeCell ref="O67:Q68"/>
    <mergeCell ref="AJ68:AM68"/>
    <mergeCell ref="AZ68:BD68"/>
    <mergeCell ref="B65:C65"/>
    <mergeCell ref="AJ65:AM65"/>
    <mergeCell ref="AZ65:BD65"/>
    <mergeCell ref="D66:H66"/>
    <mergeCell ref="AJ66:AM66"/>
    <mergeCell ref="AZ66:BD66"/>
    <mergeCell ref="O64:Q65"/>
    <mergeCell ref="O66:Q66"/>
    <mergeCell ref="R63:V64"/>
    <mergeCell ref="R66:V67"/>
    <mergeCell ref="AJ62:AM62"/>
    <mergeCell ref="AZ62:BD62"/>
    <mergeCell ref="B63:C63"/>
    <mergeCell ref="D63:H63"/>
    <mergeCell ref="AJ63:AM63"/>
    <mergeCell ref="AZ63:BD63"/>
    <mergeCell ref="I63:N64"/>
    <mergeCell ref="D64:H64"/>
    <mergeCell ref="AJ64:AM64"/>
    <mergeCell ref="AZ64:BD64"/>
    <mergeCell ref="D60:H60"/>
    <mergeCell ref="AJ60:AM60"/>
    <mergeCell ref="AZ60:BD60"/>
    <mergeCell ref="D61:H61"/>
    <mergeCell ref="AJ61:AM61"/>
    <mergeCell ref="AZ61:BD61"/>
    <mergeCell ref="I60:N61"/>
    <mergeCell ref="AN60:AY60"/>
    <mergeCell ref="AN61:AY61"/>
    <mergeCell ref="O61:Q62"/>
    <mergeCell ref="AZ59:BD59"/>
    <mergeCell ref="I57:N58"/>
    <mergeCell ref="AN57:AY57"/>
    <mergeCell ref="AN58:AY58"/>
    <mergeCell ref="AJ57:AM57"/>
    <mergeCell ref="AZ57:BD57"/>
    <mergeCell ref="AJ58:AM58"/>
    <mergeCell ref="AZ58:BD58"/>
    <mergeCell ref="AN59:AY59"/>
    <mergeCell ref="AZ50:BD50"/>
    <mergeCell ref="D51:H53"/>
    <mergeCell ref="AJ51:AM51"/>
    <mergeCell ref="AZ51:BD51"/>
    <mergeCell ref="AJ52:AM52"/>
    <mergeCell ref="AZ52:BD52"/>
    <mergeCell ref="AJ53:AM53"/>
    <mergeCell ref="AZ53:BD53"/>
    <mergeCell ref="I51:N52"/>
    <mergeCell ref="AN50:AY50"/>
    <mergeCell ref="AJ48:AM48"/>
    <mergeCell ref="AZ48:BD48"/>
    <mergeCell ref="D49:H49"/>
    <mergeCell ref="AJ49:AM49"/>
    <mergeCell ref="AZ49:BD49"/>
    <mergeCell ref="AE48:AI49"/>
    <mergeCell ref="AN49:AY49"/>
    <mergeCell ref="AB48:AD48"/>
    <mergeCell ref="AB49:AD50"/>
    <mergeCell ref="AJ50:AM50"/>
    <mergeCell ref="AJ38:AM38"/>
    <mergeCell ref="AZ38:BD38"/>
    <mergeCell ref="D42:H44"/>
    <mergeCell ref="AJ42:AM42"/>
    <mergeCell ref="AZ42:BD42"/>
    <mergeCell ref="AJ43:AM43"/>
    <mergeCell ref="AZ43:BD43"/>
    <mergeCell ref="AJ44:AM44"/>
    <mergeCell ref="AZ44:BD44"/>
    <mergeCell ref="D39:H41"/>
    <mergeCell ref="AJ36:AM36"/>
    <mergeCell ref="AZ36:BD36"/>
    <mergeCell ref="D37:H37"/>
    <mergeCell ref="AJ37:AM37"/>
    <mergeCell ref="AZ37:BD37"/>
    <mergeCell ref="AN36:AY36"/>
    <mergeCell ref="AN37:AY37"/>
    <mergeCell ref="AJ34:AM34"/>
    <mergeCell ref="AZ34:BD34"/>
    <mergeCell ref="AJ35:AM35"/>
    <mergeCell ref="AZ35:BD35"/>
    <mergeCell ref="AN34:AY34"/>
    <mergeCell ref="AN35:AY35"/>
    <mergeCell ref="AB30:AD30"/>
    <mergeCell ref="AB31:AD32"/>
    <mergeCell ref="AJ32:AM32"/>
    <mergeCell ref="AZ32:BD32"/>
    <mergeCell ref="AJ33:AM33"/>
    <mergeCell ref="AZ33:BD33"/>
    <mergeCell ref="AN32:AY32"/>
    <mergeCell ref="AN33:AY33"/>
    <mergeCell ref="AJ29:AM29"/>
    <mergeCell ref="AZ29:BD29"/>
    <mergeCell ref="AN29:AY29"/>
    <mergeCell ref="AJ30:AM30"/>
    <mergeCell ref="AZ30:BD30"/>
    <mergeCell ref="D31:H31"/>
    <mergeCell ref="AJ31:AM31"/>
    <mergeCell ref="AZ31:BD31"/>
    <mergeCell ref="AN30:AY30"/>
    <mergeCell ref="AN31:AY31"/>
    <mergeCell ref="D21:H23"/>
    <mergeCell ref="AJ21:AM21"/>
    <mergeCell ref="AZ21:BD21"/>
    <mergeCell ref="AJ22:AM22"/>
    <mergeCell ref="AZ22:BD22"/>
    <mergeCell ref="AJ23:AM23"/>
    <mergeCell ref="AZ23:BD23"/>
    <mergeCell ref="O21:Q21"/>
    <mergeCell ref="O22:Q23"/>
    <mergeCell ref="R21:V22"/>
    <mergeCell ref="D19:H20"/>
    <mergeCell ref="AJ19:AM19"/>
    <mergeCell ref="AZ19:BD19"/>
    <mergeCell ref="AJ20:AM20"/>
    <mergeCell ref="AZ20:BD20"/>
    <mergeCell ref="O18:Q18"/>
    <mergeCell ref="O19:Q20"/>
    <mergeCell ref="AN19:AY19"/>
    <mergeCell ref="AN20:AY20"/>
    <mergeCell ref="AB19:AD20"/>
    <mergeCell ref="B15:C23"/>
    <mergeCell ref="AJ15:AM15"/>
    <mergeCell ref="AZ15:BD15"/>
    <mergeCell ref="D16:H16"/>
    <mergeCell ref="AJ16:AM16"/>
    <mergeCell ref="AZ16:BD16"/>
    <mergeCell ref="AJ17:AM17"/>
    <mergeCell ref="AZ17:BD17"/>
    <mergeCell ref="D18:H18"/>
    <mergeCell ref="AJ18:AM18"/>
    <mergeCell ref="D13:H13"/>
    <mergeCell ref="I13:N14"/>
    <mergeCell ref="W13:AA13"/>
    <mergeCell ref="BE13:BI13"/>
    <mergeCell ref="DL13:DM14"/>
    <mergeCell ref="W14:AA14"/>
    <mergeCell ref="BE14:BI14"/>
    <mergeCell ref="DI14:DJ14"/>
    <mergeCell ref="CI13:CK13"/>
    <mergeCell ref="CI14:CK14"/>
    <mergeCell ref="DH11:DM11"/>
    <mergeCell ref="D12:H12"/>
    <mergeCell ref="I12:N12"/>
    <mergeCell ref="O12:Q12"/>
    <mergeCell ref="R12:V14"/>
    <mergeCell ref="AB12:AD12"/>
    <mergeCell ref="AE12:AI14"/>
    <mergeCell ref="AZ12:BD12"/>
    <mergeCell ref="BE12:BI12"/>
    <mergeCell ref="AJ11:AY12"/>
    <mergeCell ref="O10:AA11"/>
    <mergeCell ref="AB10:AI11"/>
    <mergeCell ref="BJ11:BT12"/>
    <mergeCell ref="CL11:CV12"/>
    <mergeCell ref="DC11:DG12"/>
    <mergeCell ref="BZ12:CE12"/>
    <mergeCell ref="CW12:DB12"/>
    <mergeCell ref="CI11:CK11"/>
    <mergeCell ref="R27:V28"/>
    <mergeCell ref="D28:H29"/>
    <mergeCell ref="A1:A88"/>
    <mergeCell ref="DC3:DL4"/>
    <mergeCell ref="B9:H9"/>
    <mergeCell ref="I9:N11"/>
    <mergeCell ref="O9:AI9"/>
    <mergeCell ref="AJ9:CH10"/>
    <mergeCell ref="DH9:DM10"/>
    <mergeCell ref="B10:H10"/>
    <mergeCell ref="I24:N25"/>
    <mergeCell ref="B24:C59"/>
    <mergeCell ref="D24:H26"/>
    <mergeCell ref="O24:Q26"/>
    <mergeCell ref="O27:Q27"/>
    <mergeCell ref="O28:Q29"/>
    <mergeCell ref="O30:Q30"/>
    <mergeCell ref="O31:Q32"/>
    <mergeCell ref="D34:H34"/>
    <mergeCell ref="D57:H58"/>
    <mergeCell ref="W27:AA28"/>
    <mergeCell ref="AJ24:AM24"/>
    <mergeCell ref="AJ25:AM25"/>
    <mergeCell ref="AJ26:AM26"/>
    <mergeCell ref="AB15:AD17"/>
    <mergeCell ref="AE15:AI17"/>
    <mergeCell ref="AB21:AD23"/>
    <mergeCell ref="AE21:AI23"/>
    <mergeCell ref="AE18:AI19"/>
    <mergeCell ref="AB18:AD18"/>
    <mergeCell ref="R15:V16"/>
    <mergeCell ref="W15:AA16"/>
    <mergeCell ref="R18:V19"/>
    <mergeCell ref="W18:AA19"/>
    <mergeCell ref="R24:V26"/>
    <mergeCell ref="W24:AA26"/>
    <mergeCell ref="I42:N43"/>
    <mergeCell ref="D45:H47"/>
    <mergeCell ref="I45:N46"/>
    <mergeCell ref="I48:N49"/>
    <mergeCell ref="I27:N28"/>
    <mergeCell ref="I30:N31"/>
    <mergeCell ref="I33:N34"/>
    <mergeCell ref="I36:N37"/>
    <mergeCell ref="I39:N40"/>
    <mergeCell ref="D27:H27"/>
    <mergeCell ref="AJ46:AM46"/>
    <mergeCell ref="AZ46:BD46"/>
    <mergeCell ref="AJ41:AM41"/>
    <mergeCell ref="AZ41:BD41"/>
    <mergeCell ref="AJ27:AM27"/>
    <mergeCell ref="AZ27:BD27"/>
    <mergeCell ref="AJ28:AM28"/>
    <mergeCell ref="AJ39:AM39"/>
    <mergeCell ref="AZ39:BD39"/>
    <mergeCell ref="AJ40:AM40"/>
    <mergeCell ref="CW15:CZ15"/>
    <mergeCell ref="CW16:CZ16"/>
    <mergeCell ref="CW17:CZ17"/>
    <mergeCell ref="CW21:CZ21"/>
    <mergeCell ref="AZ26:BD26"/>
    <mergeCell ref="AJ45:AM45"/>
    <mergeCell ref="AZ45:BD45"/>
    <mergeCell ref="AZ40:BD40"/>
    <mergeCell ref="AZ18:BD18"/>
    <mergeCell ref="AZ28:BD28"/>
    <mergeCell ref="CW32:CZ32"/>
    <mergeCell ref="CW33:CZ33"/>
    <mergeCell ref="CW34:CZ34"/>
    <mergeCell ref="CW35:CZ35"/>
    <mergeCell ref="CW22:CZ22"/>
    <mergeCell ref="CW23:CZ23"/>
    <mergeCell ref="CW30:CZ30"/>
    <mergeCell ref="CW31:CZ31"/>
    <mergeCell ref="DC27:DG28"/>
    <mergeCell ref="DC30:DG31"/>
    <mergeCell ref="DC33:DG34"/>
    <mergeCell ref="DC36:DG37"/>
    <mergeCell ref="DC15:DG16"/>
    <mergeCell ref="DC18:DG19"/>
    <mergeCell ref="DC21:DG22"/>
    <mergeCell ref="DC24:DG25"/>
    <mergeCell ref="DC69:DG70"/>
    <mergeCell ref="DC72:DG73"/>
    <mergeCell ref="DC51:DG52"/>
    <mergeCell ref="DC54:DG55"/>
    <mergeCell ref="DC57:DG58"/>
    <mergeCell ref="DC60:DG61"/>
    <mergeCell ref="DH15:DL16"/>
    <mergeCell ref="DH18:DL19"/>
    <mergeCell ref="DH21:DL22"/>
    <mergeCell ref="DH24:DL25"/>
    <mergeCell ref="DC63:DG64"/>
    <mergeCell ref="DC66:DG67"/>
    <mergeCell ref="DC39:DG40"/>
    <mergeCell ref="DC42:DG43"/>
    <mergeCell ref="DC45:DG46"/>
    <mergeCell ref="DC48:DG49"/>
    <mergeCell ref="DH39:DL40"/>
    <mergeCell ref="DH42:DL43"/>
    <mergeCell ref="DH45:DL46"/>
    <mergeCell ref="DH48:DL49"/>
    <mergeCell ref="DH27:DL28"/>
    <mergeCell ref="DH30:DL31"/>
    <mergeCell ref="DH33:DL34"/>
    <mergeCell ref="DH36:DL37"/>
    <mergeCell ref="DH69:DL70"/>
    <mergeCell ref="DH72:DL73"/>
    <mergeCell ref="DH51:DL52"/>
    <mergeCell ref="DH54:DL55"/>
    <mergeCell ref="DH57:DL58"/>
    <mergeCell ref="DH60:DL61"/>
    <mergeCell ref="CL60:CQ60"/>
    <mergeCell ref="CL61:CQ61"/>
    <mergeCell ref="CL62:CQ62"/>
    <mergeCell ref="CL63:CQ63"/>
    <mergeCell ref="DH63:DL64"/>
    <mergeCell ref="DH66:DL67"/>
    <mergeCell ref="CW60:CY60"/>
    <mergeCell ref="CW61:CY61"/>
    <mergeCell ref="CW62:CY62"/>
    <mergeCell ref="CW63:CY63"/>
    <mergeCell ref="CL74:CQ74"/>
    <mergeCell ref="CL75:CQ76"/>
    <mergeCell ref="CL68:CQ68"/>
    <mergeCell ref="CL69:CQ69"/>
    <mergeCell ref="CL70:CQ70"/>
    <mergeCell ref="CL71:CQ71"/>
    <mergeCell ref="CL72:CQ72"/>
    <mergeCell ref="CL73:CQ73"/>
    <mergeCell ref="CL64:CQ64"/>
    <mergeCell ref="CL65:CQ65"/>
    <mergeCell ref="CL66:CQ66"/>
    <mergeCell ref="CL67:CQ67"/>
    <mergeCell ref="CW74:CY74"/>
    <mergeCell ref="CW75:CZ76"/>
    <mergeCell ref="CW68:CY68"/>
    <mergeCell ref="CW69:CY69"/>
    <mergeCell ref="CW70:CY70"/>
    <mergeCell ref="CW71:CY71"/>
    <mergeCell ref="AJ47:AM47"/>
    <mergeCell ref="AZ47:BD47"/>
    <mergeCell ref="AZ24:BD24"/>
    <mergeCell ref="AZ25:BD25"/>
    <mergeCell ref="CW72:CY72"/>
    <mergeCell ref="CW73:CY73"/>
    <mergeCell ref="CW64:CY64"/>
    <mergeCell ref="CW65:CY65"/>
    <mergeCell ref="CW66:CY66"/>
    <mergeCell ref="CW67:CY67"/>
    <mergeCell ref="W63:AA64"/>
    <mergeCell ref="W66:AA67"/>
    <mergeCell ref="W69:AA70"/>
    <mergeCell ref="W72:AA73"/>
    <mergeCell ref="CJ15:CK15"/>
    <mergeCell ref="R60:V61"/>
    <mergeCell ref="W21:AA22"/>
    <mergeCell ref="W30:AA31"/>
    <mergeCell ref="W33:AA34"/>
    <mergeCell ref="W60:AA61"/>
    <mergeCell ref="R69:V70"/>
    <mergeCell ref="R72:V73"/>
    <mergeCell ref="R30:V31"/>
    <mergeCell ref="R33:V34"/>
    <mergeCell ref="O60:Q60"/>
    <mergeCell ref="O13:Q13"/>
    <mergeCell ref="O14:Q14"/>
    <mergeCell ref="O63:Q63"/>
    <mergeCell ref="O33:Q33"/>
    <mergeCell ref="O34:Q35"/>
  </mergeCells>
  <dataValidations count="18">
    <dataValidation type="list" allowBlank="1" showInputMessage="1" showErrorMessage="1" sqref="O16:Q17 O31:Q32 O61:Q62 O64:Q65 O67:Q68 O70:Q71 O73:Q74">
      <formula1>ｺｰﾄﾞ10</formula1>
    </dataValidation>
    <dataValidation allowBlank="1" showInputMessage="1" showErrorMessage="1" sqref="I48:N49 I45:N46 I51:N52 I36:N37 I33:N34 I30:N31 R72:V73 I39:N40 DC75:DG76 I63:N64 I15:N16 R21:V22 I69:N70 I66:N67 I72:N73 I60:N61 I54:N55 I57:N58 R15:V16 I42:N43 R69:V70 R66:V67 R63:V64 R60:V61 R30:V31 I18:N19 I21:N22 I24:N25 I27:N28"/>
    <dataValidation allowBlank="1" showInputMessage="1" showErrorMessage="1" promptTitle="本当に現場内利用がありますか？" prompt="建物の解体廃材の再利用した数量がこの欄に入ります。" sqref="R20:S20"/>
    <dataValidation type="list" allowBlank="1" showInputMessage="1" showErrorMessage="1" sqref="AZ15:AZ74">
      <formula1>公共</formula1>
    </dataValidation>
    <dataValidation type="list" allowBlank="1" showInputMessage="1" showErrorMessage="1" sqref="BF15:BI74">
      <formula1>ｺｰﾄﾞ12</formula1>
    </dataValidation>
    <dataValidation type="list" allowBlank="1" showInputMessage="1" showErrorMessage="1" sqref="BJ15:BO74">
      <formula1>市町村ｺｰﾄﾞ</formula1>
    </dataValidation>
    <dataValidation type="list" allowBlank="1" showInputMessage="1" showErrorMessage="1" sqref="CG15:CH74">
      <formula1>ｺｰﾄﾞ13</formula1>
    </dataValidation>
    <dataValidation type="list" allowBlank="1" showInputMessage="1" showErrorMessage="1" sqref="CJ60:CK74">
      <formula1>ｺｰﾄﾞ14</formula1>
    </dataValidation>
    <dataValidation allowBlank="1" showInputMessage="1" showErrorMessage="1" prompt="場外搬出④のうち，搬出先の種類（ｺｰﾄﾞ*13）が1～5の合計を半角数字入力" sqref="DC15:DG16 DC18:DG19 DC21:DG22 DC24:DG25 DC27:DG28 DC30:DG31 DC33:DG34 DC36:DG37 DC39:DG40 DC42:DG43 DC45:DG46 DC48:DG49 DC51:DG52 DC54:DG55 DC57:DG58 DC60:DG61 DC63:DG64 DC66:DG67 DC69:DG70 DC72:DG73"/>
    <dataValidation type="list" allowBlank="1" showInputMessage="1" showErrorMessage="1" sqref="AB19:AD20 AB25:AD26 AB28:AD29 AB31:AD32 AB34:AD35 AB49:AD50">
      <formula1>ｺｰﾄﾞ11</formula1>
    </dataValidation>
    <dataValidation type="decimal" operator="lessThanOrEqual" allowBlank="1" showInputMessage="1" showErrorMessage="1" sqref="AE48:AI49 AE24:AI25 AE27:AI28 AE30:AI31 AE33:AI34">
      <formula1>R48</formula1>
    </dataValidation>
    <dataValidation allowBlank="1" showInputMessage="1" showErrorMessage="1" promptTitle="本当に現場内利用がありますか？" prompt="建物の解体廃材の再利用した数量がこの欄に入ります。" sqref="O19:Q20"/>
    <dataValidation type="decimal" operator="greaterThanOrEqual" allowBlank="1" showInputMessage="1" showErrorMessage="1" promptTitle="本当に現場内利用がありますか？" prompt="建物の解体廃材の再利用した数量がこの欄に入ります。" sqref="R18:V19 R27:V28 R33:V34">
      <formula1>0.1</formula1>
    </dataValidation>
    <dataValidation type="decimal" operator="greaterThanOrEqual" allowBlank="1" showInputMessage="1" showErrorMessage="1" sqref="W60:AA61 W63:AA64 W66:AA67 W69:AA70 W72:AA73 CL15:CQ74">
      <formula1>0.1</formula1>
    </dataValidation>
    <dataValidation type="decimal" operator="lessThanOrEqual" allowBlank="1" showInputMessage="1" showErrorMessage="1" sqref="AE18:AI19">
      <formula1>R18</formula1>
    </dataValidation>
    <dataValidation type="whole" operator="greaterThanOrEqual" allowBlank="1" showInputMessage="1" showErrorMessage="1" sqref="BZ15:CC74">
      <formula1>1</formula1>
    </dataValidation>
    <dataValidation type="decimal" operator="lessThanOrEqual" allowBlank="1" showInputMessage="1" showErrorMessage="1" sqref="W15:AA16 W18:AA19 W21:AA22 W27:AA28 W30:AA31 W33:AA34">
      <formula1>R15</formula1>
    </dataValidation>
    <dataValidation type="decimal" allowBlank="1" showInputMessage="1" showErrorMessage="1" sqref="CW15:CZ17 CW21:CZ23 CW30:CZ35 CW60:CZ60 CW61:CY74">
      <formula1>0.1</formula1>
      <formula2>CL15</formula2>
    </dataValidation>
  </dataValidations>
  <printOptions horizontalCentered="1"/>
  <pageMargins left="0.7874015748031497" right="0.7874015748031497" top="0.3937007874015748" bottom="0.1968503937007874" header="0.5118110236220472" footer="0.5118110236220472"/>
  <pageSetup fitToHeight="1" fitToWidth="1" horizontalDpi="300" verticalDpi="300" orientation="landscape" paperSize="8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